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  <definedName name="_xlnm.Print_Area" localSheetId="12">'11工资福利'!$A$1:$V$9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<sst xmlns="http://schemas.openxmlformats.org/spreadsheetml/2006/main" count="792" uniqueCount="396">
  <si>
    <t>2023年部门预算公开表</t>
  </si>
  <si>
    <t>单位编码：</t>
  </si>
  <si>
    <t>单位名称：</t>
  </si>
  <si>
    <t>蒸湘区长湖中心学校</t>
  </si>
  <si>
    <t>部门预算公开表</t>
  </si>
  <si>
    <t>一、部门预算报表</t>
  </si>
  <si>
    <t xml:space="preserve">部门收支总体情况表 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</si>
  <si>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</si>
  <si>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</si>
  <si>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</si>
  <si>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</si>
  <si>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</si>
  <si>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</si>
  <si>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 （按政府预算经济分类）</t>
  </si>
  <si>
    <t>一般公共预算基本支出表 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</si>
  <si>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</si>
  <si>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</si>
  <si>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</si>
  <si>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</si>
  <si>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</si>
  <si>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</si>
  <si>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</si>
  <si>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</si>
  <si>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</si>
  <si>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</si>
  <si>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</si>
  <si>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</si>
  <si>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</si>
  <si>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</si>
  <si>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</si>
  <si>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</si>
  <si>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</si>
  <si>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</si>
  <si>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</si>
  <si>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</si>
  <si>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</si>
  <si>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</si>
  <si>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</si>
  <si>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</si>
  <si>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</si>
  <si>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</si>
  <si>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</si>
  <si>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</si>
  <si>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</si>
  <si>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</si>
  <si>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</si>
  <si>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</si>
  <si>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</si>
  <si>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</si>
  <si>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</si>
  <si>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</si>
  <si>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</si>
  <si>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</si>
  <si>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</si>
  <si>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</si>
  <si>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</si>
  <si>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</si>
  <si>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</si>
  <si>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</si>
  <si>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</si>
  <si>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</si>
  <si>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</si>
  <si>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</si>
  <si>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</si>
  <si>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</si>
  <si>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</si>
  <si>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</si>
  <si>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</si>
  <si>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</si>
  <si>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</si>
  <si>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</si>
  <si>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</si>
  <si>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</si>
  <si>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</si>
  <si>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</si>
  <si>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</si>
  <si>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</si>
  <si>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</si>
  <si>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</si>
  <si>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</si>
  <si>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</si>
  <si>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</si>
  <si>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</si>
  <si>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</si>
  <si>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</si>
  <si>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</si>
  <si>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</si>
  <si>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</si>
  <si>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</si>
  <si>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</si>
  <si>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</si>
  <si>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</si>
  <si>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</si>
  <si>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</si>
  <si>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</si>
  <si>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</si>
  <si>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</si>
  <si>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</si>
  <si>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</si>
  <si>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</si>
  <si>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</si>
  <si>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</si>
  <si>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</si>
  <si>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</si>
  <si>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</si>
  <si>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</si>
  <si>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</si>
  <si>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</si>
  <si>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</si>
  <si>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</si>
  <si>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</si>
  <si>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</si>
  <si>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</si>
  <si>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</si>
  <si>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</si>
  <si>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</si>
  <si>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</si>
  <si>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</si>
  <si>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</si>
  <si>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</si>
  <si>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</si>
  <si>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</si>
  <si>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</si>
  <si>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</si>
  <si>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</si>
  <si>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</si>
  <si>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</si>
  <si>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</si>
  <si>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</si>
  <si>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</si>
  <si>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</si>
  <si>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</si>
  <si>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</si>
  <si>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</si>
  <si>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</si>
  <si>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</si>
  <si>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</si>
  <si>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</si>
  <si>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</si>
  <si>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</si>
  <si>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</si>
  <si>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</si>
  <si>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</si>
  <si>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</si>
  <si>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</si>
  <si>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</si>
  <si>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</si>
  <si>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</si>
  <si>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</si>
  <si>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</si>
  <si>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</si>
  <si>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</si>
  <si>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</si>
  <si>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</si>
  <si>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</si>
  <si>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</si>
  <si>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</si>
  <si>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</si>
  <si>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</si>
  <si>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</si>
  <si>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</si>
  <si>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</si>
  <si>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</si>
  <si>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</si>
  <si>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</si>
  <si>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</si>
  <si>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</si>
  <si>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</si>
  <si>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普通教育</t>
  </si>
  <si>
    <t>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</si>
  <si>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</si>
  <si>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</si>
  <si>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</si>
  <si>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</si>
  <si>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</si>
  <si>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</si>
  <si>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</si>
  <si>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</si>
  <si>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</si>
  <si>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</si>
  <si>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</si>
  <si>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</si>
  <si>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</si>
  <si>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</si>
  <si>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</si>
  <si>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</si>
  <si>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</si>
  <si>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</si>
  <si>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</si>
  <si>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</si>
  <si>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</si>
  <si>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</si>
  <si>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</si>
  <si>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</si>
  <si>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</si>
  <si>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</si>
  <si>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</si>
  <si>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</si>
  <si>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</si>
  <si>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</si>
  <si>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</si>
  <si>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</si>
  <si>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</si>
  <si>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</si>
  <si>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</si>
  <si>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</si>
  <si>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</si>
  <si>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</si>
  <si>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</si>
  <si>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</si>
  <si>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</si>
  <si>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</si>
  <si>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</si>
  <si>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</si>
  <si>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</si>
  <si>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</si>
  <si>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</si>
  <si>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</si>
  <si>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工资奖金津补贴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</si>
  <si>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社会保障缴费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</si>
  <si>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住房公积金</t>
    </r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</si>
  <si>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</si>
  <si>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</si>
  <si>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</si>
  <si>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</si>
  <si>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</si>
  <si>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</si>
  <si>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</si>
  <si>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</si>
  <si>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</si>
  <si>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社会福利和救助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</si>
  <si>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离退休费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</si>
  <si>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其他对个人和家庭补助</t>
    </r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</si>
  <si>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</si>
  <si>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</si>
  <si>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</si>
  <si>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</si>
  <si>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</si>
  <si>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</si>
  <si>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</si>
  <si>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</si>
  <si>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</si>
  <si>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</si>
  <si>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</si>
  <si>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</si>
  <si>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</si>
  <si>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</si>
  <si>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</si>
  <si>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</si>
  <si>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</si>
  <si>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</si>
  <si>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</si>
  <si>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</si>
  <si>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</si>
  <si>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</si>
  <si>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</si>
  <si>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其他工资福利支出</t>
  </si>
  <si>
    <t>303</t>
  </si>
  <si>
    <t>30305</t>
  </si>
  <si>
    <t>30307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</si>
  <si>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</si>
  <si>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</si>
  <si>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</si>
  <si>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</si>
  <si>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</si>
  <si>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</si>
  <si>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</si>
  <si>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</si>
  <si>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</si>
  <si>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</si>
  <si>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</si>
  <si>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</si>
  <si>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</si>
  <si>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</si>
  <si>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</si>
  <si>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</si>
  <si>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</si>
  <si>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</si>
  <si>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</si>
  <si>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</si>
  <si>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</si>
  <si>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</si>
  <si>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</si>
  <si>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</si>
  <si>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</si>
  <si>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</si>
  <si>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</si>
  <si>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</si>
  <si>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</si>
  <si>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</si>
  <si>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</si>
  <si>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</si>
  <si>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</si>
  <si>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</si>
  <si>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</si>
  <si>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</si>
  <si>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</si>
  <si>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</si>
  <si>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</si>
  <si>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</si>
  <si>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</si>
  <si>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</si>
  <si>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</si>
  <si>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</si>
  <si>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</si>
  <si>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</si>
  <si>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</si>
  <si>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</si>
  <si>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</si>
  <si>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</si>
  <si>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</si>
  <si>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</si>
  <si>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</si>
  <si>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</si>
  <si>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</si>
  <si>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</si>
  <si>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</si>
  <si>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</si>
  <si>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</si>
  <si>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</si>
  <si>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</si>
  <si>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</si>
  <si>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</si>
  <si>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</si>
  <si>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</si>
  <si>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</si>
  <si>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</si>
  <si>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</si>
  <si>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</si>
  <si>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</si>
  <si>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</si>
  <si>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</si>
  <si>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</si>
  <si>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</si>
  <si>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</si>
  <si>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</si>
  <si>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</si>
  <si>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</si>
  <si>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</si>
  <si>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</si>
  <si>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</si>
  <si>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</si>
  <si>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</si>
  <si>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</si>
  <si>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</si>
  <si>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</si>
  <si>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</si>
  <si>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</si>
  <si>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</si>
  <si>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</si>
  <si>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</si>
  <si>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</si>
  <si>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</si>
  <si>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</si>
  <si>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</si>
  <si>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</si>
  <si>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</si>
  <si>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</si>
  <si>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</si>
  <si>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</si>
  <si>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</si>
  <si>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</si>
  <si>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</si>
  <si>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</si>
  <si>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</si>
  <si>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</si>
  <si>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</si>
  <si>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</si>
  <si>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</si>
  <si>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</si>
  <si>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</si>
  <si>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</si>
  <si>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401012</t>
  </si>
  <si>
    <t>蒸湘区长湖乡中心学校</t>
  </si>
  <si>
    <t>1441.95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</si>
  <si>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</si>
  <si>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</si>
  <si>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</si>
  <si>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</si>
  <si>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98%</t>
  </si>
  <si>
    <t>%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</si>
  <si>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</si>
  <si>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</si>
  <si>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</si>
  <si>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</si>
  <si>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年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</si>
  <si>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</si>
  <si>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</si>
  <si>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</si>
  <si>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</si>
  <si>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</si>
  <si>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抓好“一校一品”工作，继续发扬音乐、武术教学训练特色。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</si>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</sst>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/>
    </xf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left"/>
    </xf>
    <xf numFmtId="0" fontId="8" fillId="3" borderId="5" xfId="0" applyFont="1" applyFill="1" applyBorder="1" applyAlignment="1">
      <alignment vertical="center"/>
    </xf>
    <xf numFmtId="49" fontId="8" fillId="2" borderId="3" xfId="0" applyNumberFormat="1" applyFont="1" applyFill="1" applyBorder="1" applyAlignment="1" applyProtection="1"/>
    <xf numFmtId="49" fontId="2" fillId="0" borderId="1" xfId="49" applyNumberFormat="1" applyFont="1" applyFill="1" applyBorder="1" applyAlignment="1" applyProtection="1">
      <alignment vertical="center"/>
    </xf>
    <xf numFmtId="0" fontId="5" fillId="4" borderId="1" xfId="49" applyNumberFormat="1" applyFont="1" applyFill="1" applyBorder="1" applyAlignment="1" applyProtection="1">
      <alignment horizontal="left"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9" fontId="0" fillId="0" borderId="0" xfId="0" applyNumberFormat="1"/>
    <xf numFmtId="49" fontId="3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>
      <alignment horizontal="center" vertical="center"/>
    </xf>
    <xf numFmtId="49" fontId="5" fillId="0" borderId="0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4" borderId="1" xfId="49" applyNumberFormat="1" applyFont="1" applyFill="1" applyBorder="1" applyAlignment="1" applyProtection="1">
      <alignment vertical="center"/>
    </xf>
    <xf numFmtId="49" fontId="2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7" width="9.7" customWidth="1"/>
    <col min="8" max="8" width="14" customWidth="1"/>
    <col min="9" max="11" width="9.7" customWidth="1"/>
  </cols>
  <sheetData>
    <row r="1" ht="73.5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5"/>
      <c r="B4" s="66"/>
      <c r="C4" s="2"/>
      <c r="D4" s="65" t="s">
        <v>1</v>
      </c>
      <c r="E4" s="66">
        <v>401012</v>
      </c>
      <c r="F4" s="66"/>
      <c r="G4" s="66"/>
      <c r="H4" s="66"/>
      <c r="I4" s="2"/>
    </row>
    <row r="5" ht="54" customHeight="1" spans="1:9">
      <c r="A5" s="65"/>
      <c r="B5" s="66"/>
      <c r="C5" s="2"/>
      <c r="D5" s="65" t="s">
        <v>2</v>
      </c>
      <c r="E5" s="66" t="s">
        <v>3</v>
      </c>
      <c r="F5" s="66"/>
      <c r="G5" s="66"/>
      <c r="H5" s="6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view="pageBreakPreview" zoomScaleNormal="100" workbookViewId="0">
      <selection activeCell="F14" sqref="F14"/>
    </sheetView>
  </sheetViews>
  <sheetFormatPr defaultColWidth="6.88333333333333" defaultRowHeight="12.75" customHeight="1" outlineLevelCol="2"/>
  <cols>
    <col min="1" max="1" width="23.6333333333333" style="35" customWidth="1"/>
    <col min="2" max="2" width="27.1333333333333" style="23" customWidth="1"/>
    <col min="3" max="3" width="28" style="23" customWidth="1"/>
    <col min="4" max="7" width="6.88333333333333" style="23" customWidth="1"/>
    <col min="8" max="16384" width="6.88333333333333" style="23"/>
  </cols>
  <sheetData>
    <row r="1" s="23" customFormat="1" ht="23.25" customHeight="1" spans="1:3">
      <c r="A1" s="35"/>
      <c r="B1" s="25"/>
      <c r="C1" s="15" t="s">
        <v>213</v>
      </c>
    </row>
    <row r="2" s="23" customFormat="1" ht="45" customHeight="1" spans="1:3">
      <c r="A2" s="36" t="s">
        <v>13</v>
      </c>
      <c r="B2" s="27"/>
      <c r="C2" s="27"/>
    </row>
    <row r="3" s="23" customFormat="1" ht="23.25" customHeight="1" spans="1:3">
      <c r="A3" s="35"/>
      <c r="C3" s="28" t="s">
        <v>214</v>
      </c>
    </row>
    <row r="4" s="23" customFormat="1" ht="23.1" customHeight="1" spans="1:3">
      <c r="A4" s="37" t="s">
        <v>215</v>
      </c>
      <c r="B4" s="29" t="s">
        <v>216</v>
      </c>
      <c r="C4" s="29" t="s">
        <v>217</v>
      </c>
    </row>
    <row r="5" s="24" customFormat="1" ht="23.1" customHeight="1" spans="1:3">
      <c r="A5" s="38"/>
      <c r="B5" s="39" t="s">
        <v>135</v>
      </c>
      <c r="C5" s="40">
        <f>C6+C15</f>
        <v>1441.95</v>
      </c>
    </row>
    <row r="6" s="23" customFormat="1" ht="23.1" customHeight="1" spans="1:3">
      <c r="A6" s="41">
        <v>501</v>
      </c>
      <c r="B6" s="42" t="s">
        <v>174</v>
      </c>
      <c r="C6" s="40">
        <f>C7+C8+C9</f>
        <v>1381.45</v>
      </c>
    </row>
    <row r="7" s="23" customFormat="1" ht="23.1" customHeight="1" spans="1:3">
      <c r="A7" s="41">
        <v>50101</v>
      </c>
      <c r="B7" s="42" t="s">
        <v>218</v>
      </c>
      <c r="C7" s="40">
        <f>495.75+4.8+3.67+272.74+227.99</f>
        <v>1004.95</v>
      </c>
    </row>
    <row r="8" s="23" customFormat="1" ht="23.1" customHeight="1" spans="1:3">
      <c r="A8" s="41">
        <v>50102</v>
      </c>
      <c r="B8" s="42" t="s">
        <v>219</v>
      </c>
      <c r="C8" s="40">
        <f>1441.95-1186.04</f>
        <v>255.91</v>
      </c>
    </row>
    <row r="9" s="23" customFormat="1" ht="23.1" customHeight="1" spans="1:3">
      <c r="A9" s="41">
        <v>50103</v>
      </c>
      <c r="B9" s="42" t="s">
        <v>220</v>
      </c>
      <c r="C9" s="40">
        <v>120.59</v>
      </c>
    </row>
    <row r="10" s="23" customFormat="1" ht="23.1" customHeight="1" spans="1:3">
      <c r="A10" s="43" t="s">
        <v>221</v>
      </c>
      <c r="B10" s="39" t="s">
        <v>175</v>
      </c>
      <c r="C10" s="40">
        <v>0</v>
      </c>
    </row>
    <row r="11" s="23" customFormat="1" ht="23.1" customHeight="1" spans="1:3">
      <c r="A11" s="43" t="s">
        <v>222</v>
      </c>
      <c r="B11" s="39" t="s">
        <v>223</v>
      </c>
      <c r="C11" s="40">
        <v>0</v>
      </c>
    </row>
    <row r="12" s="23" customFormat="1" ht="23.1" customHeight="1" spans="1:3">
      <c r="A12" s="43" t="s">
        <v>224</v>
      </c>
      <c r="B12" s="39" t="s">
        <v>225</v>
      </c>
      <c r="C12" s="40">
        <v>0</v>
      </c>
    </row>
    <row r="13" s="23" customFormat="1" ht="23.1" customHeight="1" spans="1:3">
      <c r="A13" s="43" t="s">
        <v>226</v>
      </c>
      <c r="B13" s="39" t="s">
        <v>227</v>
      </c>
      <c r="C13" s="40">
        <v>0</v>
      </c>
    </row>
    <row r="14" s="23" customFormat="1" ht="23.1" customHeight="1" spans="1:3">
      <c r="A14" s="43" t="s">
        <v>228</v>
      </c>
      <c r="B14" s="39" t="s">
        <v>229</v>
      </c>
      <c r="C14" s="40">
        <v>0</v>
      </c>
    </row>
    <row r="15" s="23" customFormat="1" ht="23.1" customHeight="1" spans="1:3">
      <c r="A15" s="41">
        <v>509</v>
      </c>
      <c r="B15" s="42" t="s">
        <v>182</v>
      </c>
      <c r="C15" s="40">
        <f>C18</f>
        <v>60.5</v>
      </c>
    </row>
    <row r="16" s="23" customFormat="1" ht="23.1" customHeight="1" spans="1:3">
      <c r="A16" s="41">
        <v>50901</v>
      </c>
      <c r="B16" s="42" t="s">
        <v>230</v>
      </c>
      <c r="C16" s="40">
        <v>0</v>
      </c>
    </row>
    <row r="17" s="23" customFormat="1" ht="23.1" customHeight="1" spans="1:3">
      <c r="A17" s="41">
        <v>50905</v>
      </c>
      <c r="B17" s="42" t="s">
        <v>231</v>
      </c>
      <c r="C17" s="40">
        <v>0</v>
      </c>
    </row>
    <row r="18" s="23" customFormat="1" ht="23.1" customHeight="1" spans="1:3">
      <c r="A18" s="41">
        <v>50999</v>
      </c>
      <c r="B18" s="42" t="s">
        <v>232</v>
      </c>
      <c r="C18" s="40">
        <v>60.5</v>
      </c>
    </row>
    <row r="19" s="23" customFormat="1" ht="23.1" customHeight="1" spans="1:3">
      <c r="A19" s="41"/>
      <c r="B19" s="42"/>
      <c r="C19" s="40"/>
    </row>
    <row r="20" s="23" customFormat="1" ht="23.1" customHeight="1" spans="1:3">
      <c r="A20" s="41"/>
      <c r="B20" s="42"/>
      <c r="C20" s="40"/>
    </row>
    <row r="21" s="23" customFormat="1" ht="23.1" customHeight="1" spans="1:3">
      <c r="A21" s="41"/>
      <c r="B21" s="42"/>
      <c r="C21" s="40"/>
    </row>
    <row r="22" s="23" customFormat="1" ht="23" customHeight="1" spans="1:3">
      <c r="A22" s="41"/>
      <c r="B22" s="42"/>
      <c r="C22" s="40"/>
    </row>
    <row r="23" s="23" customFormat="1" ht="23" customHeight="1" spans="1:3">
      <c r="A23" s="41"/>
      <c r="B23" s="42"/>
      <c r="C23" s="40"/>
    </row>
    <row r="24" s="23" customFormat="1" ht="23.1" customHeight="1" spans="1:3">
      <c r="A24" s="38"/>
      <c r="B24" s="39"/>
      <c r="C24" s="40"/>
    </row>
    <row r="25" s="23" customFormat="1" ht="23.1" customHeight="1" spans="1:3">
      <c r="A25" s="38"/>
      <c r="B25" s="39"/>
      <c r="C25" s="40"/>
    </row>
    <row r="26" s="23" customFormat="1" ht="23.1" customHeight="1" spans="1:3">
      <c r="A26" s="38"/>
      <c r="B26" s="39"/>
      <c r="C26" s="40"/>
    </row>
    <row r="27" s="23" customFormat="1" ht="23.1" customHeight="1" spans="1:3">
      <c r="A27" s="38"/>
      <c r="B27" s="39"/>
      <c r="C27" s="40"/>
    </row>
    <row r="28" s="23" customFormat="1" ht="23.1" customHeight="1" spans="1:1">
      <c r="A28" s="35"/>
    </row>
    <row r="29" s="23" customFormat="1" ht="23.1" customHeight="1" spans="1:1">
      <c r="A29" s="35"/>
    </row>
    <row r="30" s="23" customFormat="1" ht="23.1" customHeight="1" spans="1:1">
      <c r="A30" s="35"/>
    </row>
    <row r="31" s="23" customFormat="1" ht="23.1" customHeight="1" spans="1:1">
      <c r="A31" s="35"/>
    </row>
    <row r="32" s="23" customFormat="1" ht="23.1" customHeight="1" spans="1:1">
      <c r="A32" s="35"/>
    </row>
    <row r="33" s="23" customFormat="1" ht="23.1" customHeight="1" spans="1:1">
      <c r="A33" s="35"/>
    </row>
    <row r="34" s="23" customFormat="1" ht="23.1" customHeight="1" spans="1:1">
      <c r="A34" s="35"/>
    </row>
    <row r="35" s="23" customFormat="1" ht="23.1" customHeight="1" spans="1:1">
      <c r="A35" s="35"/>
    </row>
    <row r="36" s="23" customFormat="1" ht="23.1" customHeight="1" spans="1:1">
      <c r="A36" s="35"/>
    </row>
    <row r="37" s="23" customFormat="1" ht="23.1" customHeight="1" spans="1:1">
      <c r="A37" s="35"/>
    </row>
    <row r="38" s="23" customFormat="1" ht="23.1" customHeight="1" spans="1:1">
      <c r="A38" s="35"/>
    </row>
  </sheetData>
  <mergeCells count="1">
    <mergeCell ref="A2:C2"/>
  </mergeCells>
  <pageMargins left="0.75" right="0.75" top="1" bottom="1" header="0.5" footer="0.5"/>
  <pageSetup paperSize="9" orientation="portrait"/>
  <headerFooter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view="pageBreakPreview" zoomScaleNormal="100" workbookViewId="0">
      <selection activeCell="J13" sqref="J13"/>
    </sheetView>
  </sheetViews>
  <sheetFormatPr defaultColWidth="6.88333333333333" defaultRowHeight="11.25" outlineLevelCol="3"/>
  <cols>
    <col min="1" max="1" width="19" style="23" customWidth="1"/>
    <col min="2" max="2" width="30.3833333333333" style="23" customWidth="1"/>
    <col min="3" max="3" width="28" style="23" customWidth="1"/>
    <col min="4" max="4" width="6.13333333333333" style="23" customWidth="1"/>
    <col min="5" max="5" width="6.88333333333333" style="23" customWidth="1"/>
    <col min="6" max="16384" width="6.88333333333333" style="23"/>
  </cols>
  <sheetData>
    <row r="1" s="23" customFormat="1" ht="23.25" customHeight="1" spans="2:4">
      <c r="B1" s="25"/>
      <c r="C1" s="15" t="s">
        <v>233</v>
      </c>
      <c r="D1" s="26"/>
    </row>
    <row r="2" s="23" customFormat="1" ht="45" customHeight="1" spans="1:4">
      <c r="A2" s="27" t="s">
        <v>14</v>
      </c>
      <c r="B2" s="27"/>
      <c r="C2" s="27"/>
      <c r="D2" s="26"/>
    </row>
    <row r="3" s="23" customFormat="1" ht="23.25" customHeight="1" spans="3:4">
      <c r="C3" s="28" t="s">
        <v>214</v>
      </c>
      <c r="D3" s="26"/>
    </row>
    <row r="4" s="23" customFormat="1" ht="23.1" customHeight="1" spans="1:4">
      <c r="A4" s="29" t="s">
        <v>234</v>
      </c>
      <c r="B4" s="29" t="s">
        <v>235</v>
      </c>
      <c r="C4" s="29" t="s">
        <v>217</v>
      </c>
      <c r="D4" s="26"/>
    </row>
    <row r="5" s="24" customFormat="1" ht="23.1" customHeight="1" spans="1:4">
      <c r="A5" s="30"/>
      <c r="B5" s="31" t="s">
        <v>135</v>
      </c>
      <c r="C5" s="32">
        <f>C6+C17</f>
        <v>1441.95</v>
      </c>
      <c r="D5" s="33"/>
    </row>
    <row r="6" s="23" customFormat="1" ht="23.1" customHeight="1" spans="1:4">
      <c r="A6" s="30" t="s">
        <v>236</v>
      </c>
      <c r="B6" s="31" t="s">
        <v>190</v>
      </c>
      <c r="C6" s="32">
        <f>C7+C8+C9+C10+C11+C12+C13+C14+C15+C16</f>
        <v>1381.45</v>
      </c>
      <c r="D6" s="26"/>
    </row>
    <row r="7" s="23" customFormat="1" ht="23.1" customHeight="1" spans="1:4">
      <c r="A7" s="30" t="s">
        <v>237</v>
      </c>
      <c r="B7" s="31" t="s">
        <v>238</v>
      </c>
      <c r="C7" s="32">
        <v>495.75</v>
      </c>
      <c r="D7" s="26"/>
    </row>
    <row r="8" s="23" customFormat="1" ht="23.1" customHeight="1" spans="1:4">
      <c r="A8" s="30" t="s">
        <v>239</v>
      </c>
      <c r="B8" s="31" t="s">
        <v>240</v>
      </c>
      <c r="C8" s="32">
        <f>4.8+3.67+272.74</f>
        <v>281.21</v>
      </c>
      <c r="D8" s="26"/>
    </row>
    <row r="9" s="23" customFormat="1" ht="23.1" customHeight="1" spans="1:4">
      <c r="A9" s="30" t="s">
        <v>241</v>
      </c>
      <c r="B9" s="31" t="s">
        <v>242</v>
      </c>
      <c r="C9" s="32">
        <v>0</v>
      </c>
      <c r="D9" s="26"/>
    </row>
    <row r="10" s="23" customFormat="1" ht="23.1" customHeight="1" spans="1:4">
      <c r="A10" s="30" t="s">
        <v>243</v>
      </c>
      <c r="B10" s="31" t="s">
        <v>244</v>
      </c>
      <c r="C10" s="32">
        <v>227.99</v>
      </c>
      <c r="D10" s="26"/>
    </row>
    <row r="11" s="23" customFormat="1" ht="23.1" customHeight="1" spans="1:4">
      <c r="A11" s="30" t="s">
        <v>245</v>
      </c>
      <c r="B11" s="31" t="s">
        <v>246</v>
      </c>
      <c r="C11" s="32">
        <v>82.11</v>
      </c>
      <c r="D11" s="26"/>
    </row>
    <row r="12" s="23" customFormat="1" ht="23.1" customHeight="1" spans="1:4">
      <c r="A12" s="30" t="s">
        <v>247</v>
      </c>
      <c r="B12" s="31" t="s">
        <v>248</v>
      </c>
      <c r="C12" s="32">
        <v>0</v>
      </c>
      <c r="D12" s="26"/>
    </row>
    <row r="13" s="23" customFormat="1" ht="23.1" customHeight="1" spans="1:4">
      <c r="A13" s="30" t="s">
        <v>249</v>
      </c>
      <c r="B13" s="31" t="s">
        <v>250</v>
      </c>
      <c r="C13" s="32">
        <f>1441.95-1268.15</f>
        <v>173.8</v>
      </c>
      <c r="D13" s="26"/>
    </row>
    <row r="14" s="23" customFormat="1" ht="23.1" customHeight="1" spans="1:4">
      <c r="A14" s="30" t="s">
        <v>251</v>
      </c>
      <c r="B14" s="31" t="s">
        <v>252</v>
      </c>
      <c r="C14" s="32">
        <v>0</v>
      </c>
      <c r="D14" s="26"/>
    </row>
    <row r="15" s="23" customFormat="1" ht="23.1" customHeight="1" spans="1:4">
      <c r="A15" s="30" t="s">
        <v>253</v>
      </c>
      <c r="B15" s="31" t="s">
        <v>254</v>
      </c>
      <c r="C15" s="32">
        <v>120.59</v>
      </c>
      <c r="D15" s="26"/>
    </row>
    <row r="16" s="23" customFormat="1" ht="23.1" customHeight="1" spans="1:4">
      <c r="A16" s="30" t="s">
        <v>255</v>
      </c>
      <c r="B16" s="31" t="s">
        <v>256</v>
      </c>
      <c r="C16" s="32">
        <v>0</v>
      </c>
      <c r="D16" s="26"/>
    </row>
    <row r="17" s="23" customFormat="1" ht="23.1" customHeight="1" spans="1:4">
      <c r="A17" s="30" t="s">
        <v>257</v>
      </c>
      <c r="B17" s="31" t="s">
        <v>182</v>
      </c>
      <c r="C17" s="32">
        <f>C18+C20</f>
        <v>60.5</v>
      </c>
      <c r="D17" s="26"/>
    </row>
    <row r="18" s="23" customFormat="1" ht="23.1" customHeight="1" spans="1:4">
      <c r="A18" s="30" t="s">
        <v>258</v>
      </c>
      <c r="B18" s="31"/>
      <c r="C18" s="32"/>
      <c r="D18" s="26"/>
    </row>
    <row r="19" s="23" customFormat="1" ht="23.1" customHeight="1" spans="1:4">
      <c r="A19" s="30" t="s">
        <v>259</v>
      </c>
      <c r="B19" s="31"/>
      <c r="C19" s="32"/>
      <c r="D19" s="26"/>
    </row>
    <row r="20" s="23" customFormat="1" ht="23.1" customHeight="1" spans="1:4">
      <c r="A20" s="30" t="s">
        <v>260</v>
      </c>
      <c r="B20" s="31" t="s">
        <v>261</v>
      </c>
      <c r="C20" s="32">
        <v>60.5</v>
      </c>
      <c r="D20" s="26"/>
    </row>
    <row r="21" s="23" customFormat="1" ht="23.1" customHeight="1" spans="1:4">
      <c r="A21" s="30"/>
      <c r="B21" s="31"/>
      <c r="C21" s="32"/>
      <c r="D21" s="34"/>
    </row>
    <row r="22" s="23" customFormat="1" ht="23.1" customHeight="1" spans="1:4">
      <c r="A22" s="30"/>
      <c r="B22" s="31"/>
      <c r="C22" s="32"/>
      <c r="D22" s="34"/>
    </row>
    <row r="23" s="23" customFormat="1" ht="23.1" customHeight="1" spans="1:4">
      <c r="A23" s="30"/>
      <c r="B23" s="31"/>
      <c r="C23" s="32"/>
      <c r="D23" s="34"/>
    </row>
    <row r="24" s="23" customFormat="1" ht="23.1" customHeight="1" spans="1:4">
      <c r="A24" s="30"/>
      <c r="B24" s="31"/>
      <c r="C24" s="32"/>
      <c r="D24" s="34"/>
    </row>
    <row r="25" s="23" customFormat="1" ht="23.1" customHeight="1" spans="1:4">
      <c r="A25" s="30"/>
      <c r="B25" s="31"/>
      <c r="C25" s="32"/>
      <c r="D25" s="26"/>
    </row>
    <row r="26" s="23" customFormat="1" ht="23.1" customHeight="1" spans="1:4">
      <c r="A26" s="30"/>
      <c r="B26" s="31"/>
      <c r="C26" s="32"/>
      <c r="D26" s="34"/>
    </row>
    <row r="27" s="23" customFormat="1" ht="23.1" customHeight="1" spans="1:3">
      <c r="A27" s="30"/>
      <c r="B27" s="31"/>
      <c r="C27" s="32"/>
    </row>
    <row r="28" s="23" customFormat="1" ht="23.1" customHeight="1" spans="1:3">
      <c r="A28" s="30"/>
      <c r="B28" s="31"/>
      <c r="C28" s="32"/>
    </row>
    <row r="29" s="23" customFormat="1" ht="23.1" customHeight="1" spans="1:3">
      <c r="A29" s="30"/>
      <c r="B29" s="31"/>
      <c r="C29" s="32"/>
    </row>
    <row r="30" s="23" customFormat="1" ht="23.1" customHeight="1" spans="1:3">
      <c r="A30" s="30"/>
      <c r="B30" s="31"/>
      <c r="C30" s="32"/>
    </row>
    <row r="31" s="23" customFormat="1" ht="23.1" customHeight="1" spans="1:3">
      <c r="A31" s="30"/>
      <c r="B31" s="31"/>
      <c r="C31" s="32"/>
    </row>
    <row r="32" s="23" customFormat="1" ht="23.1" customHeight="1"/>
    <row r="33" s="23" customFormat="1" ht="23.1" customHeight="1"/>
    <row r="34" s="23" customFormat="1" ht="23.1" customHeight="1"/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selection activeCell="D7" sqref="D7:D9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154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174</v>
      </c>
      <c r="H4" s="6"/>
      <c r="I4" s="6"/>
      <c r="J4" s="6"/>
      <c r="K4" s="6"/>
      <c r="L4" s="6" t="s">
        <v>178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262</v>
      </c>
      <c r="I5" s="6" t="s">
        <v>263</v>
      </c>
      <c r="J5" s="6" t="s">
        <v>264</v>
      </c>
      <c r="K5" s="6" t="s">
        <v>256</v>
      </c>
      <c r="L5" s="6" t="s">
        <v>135</v>
      </c>
      <c r="M5" s="6" t="s">
        <v>190</v>
      </c>
      <c r="N5" s="6" t="s">
        <v>265</v>
      </c>
    </row>
    <row r="6" ht="22.5" customHeight="1" spans="1:14">
      <c r="A6" s="18"/>
      <c r="B6" s="18"/>
      <c r="C6" s="18"/>
      <c r="D6" s="18"/>
      <c r="E6" s="18" t="s">
        <v>135</v>
      </c>
      <c r="F6" s="22">
        <f>F7</f>
        <v>1381.45</v>
      </c>
      <c r="G6" s="22">
        <f>G7</f>
        <v>1381.45</v>
      </c>
      <c r="H6" s="22">
        <f>H7</f>
        <v>1004.95</v>
      </c>
      <c r="I6" s="22">
        <f>I7</f>
        <v>255.91</v>
      </c>
      <c r="J6" s="22">
        <f>J7</f>
        <v>120.59</v>
      </c>
      <c r="K6" s="22"/>
      <c r="L6" s="22"/>
      <c r="M6" s="22"/>
      <c r="N6" s="22"/>
    </row>
    <row r="7" ht="22.5" customHeight="1" spans="1:14">
      <c r="A7" s="14" t="s">
        <v>165</v>
      </c>
      <c r="B7" s="14"/>
      <c r="C7" s="14"/>
      <c r="D7" s="20">
        <v>401012</v>
      </c>
      <c r="E7" s="20" t="s">
        <v>166</v>
      </c>
      <c r="F7" s="22">
        <f>F8</f>
        <v>1381.45</v>
      </c>
      <c r="G7" s="22">
        <f>G8</f>
        <v>1381.45</v>
      </c>
      <c r="H7" s="22">
        <f>H8</f>
        <v>1004.95</v>
      </c>
      <c r="I7" s="22">
        <f>I8</f>
        <v>255.91</v>
      </c>
      <c r="J7" s="22">
        <f>J8</f>
        <v>120.59</v>
      </c>
      <c r="K7" s="22"/>
      <c r="L7" s="22"/>
      <c r="M7" s="22"/>
      <c r="N7" s="22"/>
    </row>
    <row r="8" ht="22.5" customHeight="1" spans="1:14">
      <c r="A8" s="14" t="s">
        <v>165</v>
      </c>
      <c r="B8" s="14" t="s">
        <v>167</v>
      </c>
      <c r="C8" s="14"/>
      <c r="D8" s="20">
        <f>D7</f>
        <v>401012</v>
      </c>
      <c r="E8" s="20" t="s">
        <v>168</v>
      </c>
      <c r="F8" s="22">
        <f>F9</f>
        <v>1381.45</v>
      </c>
      <c r="G8" s="22">
        <f>G9</f>
        <v>1381.45</v>
      </c>
      <c r="H8" s="22">
        <f>H9</f>
        <v>1004.95</v>
      </c>
      <c r="I8" s="22">
        <f>I9</f>
        <v>255.91</v>
      </c>
      <c r="J8" s="22">
        <f>J9</f>
        <v>120.59</v>
      </c>
      <c r="K8" s="22"/>
      <c r="L8" s="22"/>
      <c r="M8" s="22"/>
      <c r="N8" s="22"/>
    </row>
    <row r="9" ht="22.5" customHeight="1" spans="1:14">
      <c r="A9" s="14" t="s">
        <v>165</v>
      </c>
      <c r="B9" s="14" t="s">
        <v>167</v>
      </c>
      <c r="C9" s="14" t="s">
        <v>167</v>
      </c>
      <c r="D9" s="20">
        <f>D8</f>
        <v>401012</v>
      </c>
      <c r="E9" s="20" t="s">
        <v>169</v>
      </c>
      <c r="F9" s="22">
        <f>G9</f>
        <v>1381.45</v>
      </c>
      <c r="G9" s="22">
        <f>'8一般公共预算基本支出表（政府预算）'!C6</f>
        <v>1381.45</v>
      </c>
      <c r="H9" s="22">
        <f>'8一般公共预算基本支出表（政府预算）'!C7</f>
        <v>1004.95</v>
      </c>
      <c r="I9" s="22">
        <f>G9-H9-J9</f>
        <v>255.91</v>
      </c>
      <c r="J9" s="22">
        <f>'8一般公共预算基本支出表（政府预算）'!C9</f>
        <v>120.59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D7" sqref="D7:D9"/>
    </sheetView>
  </sheetViews>
  <sheetFormatPr defaultColWidth="9" defaultRowHeight="13.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1" width="7.71666666666667" customWidth="1"/>
    <col min="22" max="22" width="14.3333333333333" customWidth="1"/>
    <col min="23" max="24" width="9.7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154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266</v>
      </c>
      <c r="H4" s="6"/>
      <c r="I4" s="6"/>
      <c r="J4" s="6"/>
      <c r="K4" s="6"/>
      <c r="L4" s="6" t="s">
        <v>267</v>
      </c>
      <c r="M4" s="6"/>
      <c r="N4" s="6"/>
      <c r="O4" s="6"/>
      <c r="P4" s="6"/>
      <c r="Q4" s="6"/>
      <c r="R4" s="6" t="s">
        <v>264</v>
      </c>
      <c r="S4" s="6" t="s">
        <v>268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269</v>
      </c>
      <c r="I5" s="6" t="s">
        <v>270</v>
      </c>
      <c r="J5" s="6" t="s">
        <v>271</v>
      </c>
      <c r="K5" s="6" t="s">
        <v>272</v>
      </c>
      <c r="L5" s="6" t="s">
        <v>135</v>
      </c>
      <c r="M5" s="6" t="s">
        <v>246</v>
      </c>
      <c r="N5" s="6" t="s">
        <v>248</v>
      </c>
      <c r="O5" s="6" t="s">
        <v>273</v>
      </c>
      <c r="P5" s="6" t="s">
        <v>274</v>
      </c>
      <c r="Q5" s="6" t="s">
        <v>275</v>
      </c>
      <c r="R5" s="6"/>
      <c r="S5" s="6" t="s">
        <v>135</v>
      </c>
      <c r="T5" s="6" t="s">
        <v>276</v>
      </c>
      <c r="U5" s="6" t="s">
        <v>277</v>
      </c>
      <c r="V5" s="6" t="s">
        <v>256</v>
      </c>
    </row>
    <row r="6" ht="22.5" customHeight="1" spans="1:22">
      <c r="A6" s="18"/>
      <c r="B6" s="18"/>
      <c r="C6" s="18"/>
      <c r="D6" s="18"/>
      <c r="E6" s="18" t="s">
        <v>135</v>
      </c>
      <c r="F6" s="19">
        <f>F7</f>
        <v>1381.45</v>
      </c>
      <c r="G6" s="19">
        <f t="shared" ref="G6:R6" si="0">G7</f>
        <v>1004.95</v>
      </c>
      <c r="H6" s="19">
        <f t="shared" si="0"/>
        <v>495.75</v>
      </c>
      <c r="I6" s="19">
        <f t="shared" si="0"/>
        <v>281.21</v>
      </c>
      <c r="J6" s="19">
        <f t="shared" si="0"/>
        <v>0</v>
      </c>
      <c r="K6" s="19">
        <f t="shared" si="0"/>
        <v>227.99</v>
      </c>
      <c r="L6" s="19">
        <f t="shared" si="0"/>
        <v>255.91</v>
      </c>
      <c r="M6" s="19">
        <f t="shared" si="0"/>
        <v>82.11</v>
      </c>
      <c r="N6" s="19">
        <f t="shared" si="0"/>
        <v>0</v>
      </c>
      <c r="O6" s="19">
        <f t="shared" si="0"/>
        <v>173.8</v>
      </c>
      <c r="P6" s="19">
        <f t="shared" si="0"/>
        <v>0</v>
      </c>
      <c r="Q6" s="19">
        <f t="shared" si="0"/>
        <v>0</v>
      </c>
      <c r="R6" s="19">
        <f t="shared" si="0"/>
        <v>120.59</v>
      </c>
      <c r="S6" s="19"/>
      <c r="T6" s="19"/>
      <c r="U6" s="19"/>
      <c r="V6" s="19"/>
    </row>
    <row r="7" ht="22.5" customHeight="1" spans="1:22">
      <c r="A7" s="14" t="s">
        <v>165</v>
      </c>
      <c r="B7" s="14"/>
      <c r="C7" s="14"/>
      <c r="D7" s="20">
        <v>401012</v>
      </c>
      <c r="E7" s="20" t="s">
        <v>166</v>
      </c>
      <c r="F7" s="19">
        <f>F8</f>
        <v>1381.45</v>
      </c>
      <c r="G7" s="19">
        <f t="shared" ref="G7:R7" si="1">G8</f>
        <v>1004.95</v>
      </c>
      <c r="H7" s="19">
        <f t="shared" si="1"/>
        <v>495.75</v>
      </c>
      <c r="I7" s="19">
        <f t="shared" si="1"/>
        <v>281.21</v>
      </c>
      <c r="J7" s="19">
        <f t="shared" si="1"/>
        <v>0</v>
      </c>
      <c r="K7" s="19">
        <f t="shared" si="1"/>
        <v>227.99</v>
      </c>
      <c r="L7" s="19">
        <f t="shared" si="1"/>
        <v>255.91</v>
      </c>
      <c r="M7" s="19">
        <f t="shared" si="1"/>
        <v>82.11</v>
      </c>
      <c r="N7" s="19">
        <f t="shared" si="1"/>
        <v>0</v>
      </c>
      <c r="O7" s="19">
        <f t="shared" si="1"/>
        <v>173.8</v>
      </c>
      <c r="P7" s="19">
        <f t="shared" si="1"/>
        <v>0</v>
      </c>
      <c r="Q7" s="19">
        <f t="shared" si="1"/>
        <v>0</v>
      </c>
      <c r="R7" s="19">
        <f t="shared" si="1"/>
        <v>120.59</v>
      </c>
      <c r="S7" s="19"/>
      <c r="T7" s="19"/>
      <c r="U7" s="19"/>
      <c r="V7" s="19"/>
    </row>
    <row r="8" ht="22.5" customHeight="1" spans="1:22">
      <c r="A8" s="14" t="s">
        <v>165</v>
      </c>
      <c r="B8" s="14" t="s">
        <v>167</v>
      </c>
      <c r="C8" s="14"/>
      <c r="D8" s="20">
        <f>D7</f>
        <v>401012</v>
      </c>
      <c r="E8" s="20" t="s">
        <v>168</v>
      </c>
      <c r="F8" s="19">
        <f>F9</f>
        <v>1381.45</v>
      </c>
      <c r="G8" s="19">
        <f t="shared" ref="G8:R8" si="2">G9</f>
        <v>1004.95</v>
      </c>
      <c r="H8" s="19">
        <f t="shared" si="2"/>
        <v>495.75</v>
      </c>
      <c r="I8" s="19">
        <f t="shared" si="2"/>
        <v>281.21</v>
      </c>
      <c r="J8" s="19">
        <f t="shared" si="2"/>
        <v>0</v>
      </c>
      <c r="K8" s="19">
        <f t="shared" si="2"/>
        <v>227.99</v>
      </c>
      <c r="L8" s="19">
        <f t="shared" si="2"/>
        <v>255.91</v>
      </c>
      <c r="M8" s="19">
        <f t="shared" si="2"/>
        <v>82.11</v>
      </c>
      <c r="N8" s="19">
        <f t="shared" si="2"/>
        <v>0</v>
      </c>
      <c r="O8" s="19">
        <f t="shared" si="2"/>
        <v>173.8</v>
      </c>
      <c r="P8" s="19">
        <f t="shared" si="2"/>
        <v>0</v>
      </c>
      <c r="Q8" s="19">
        <f t="shared" si="2"/>
        <v>0</v>
      </c>
      <c r="R8" s="19">
        <f t="shared" si="2"/>
        <v>120.59</v>
      </c>
      <c r="S8" s="19"/>
      <c r="T8" s="19"/>
      <c r="U8" s="19"/>
      <c r="V8" s="19"/>
    </row>
    <row r="9" ht="22.5" customHeight="1" spans="1:22">
      <c r="A9" s="14" t="s">
        <v>165</v>
      </c>
      <c r="B9" s="14" t="s">
        <v>167</v>
      </c>
      <c r="C9" s="14" t="s">
        <v>167</v>
      </c>
      <c r="D9" s="20">
        <f>D8</f>
        <v>401012</v>
      </c>
      <c r="E9" s="20" t="s">
        <v>169</v>
      </c>
      <c r="F9" s="19">
        <f>G9+L9+R9</f>
        <v>1381.45</v>
      </c>
      <c r="G9" s="19">
        <f>H9+I9+J9+K9</f>
        <v>1004.95</v>
      </c>
      <c r="H9" s="19">
        <f>'9一般公共预算基本支出表（部门预算）'!C7</f>
        <v>495.75</v>
      </c>
      <c r="I9" s="19">
        <f>'9一般公共预算基本支出表（部门预算）'!C8</f>
        <v>281.21</v>
      </c>
      <c r="J9" s="19"/>
      <c r="K9" s="19">
        <f>'9一般公共预算基本支出表（部门预算）'!C10</f>
        <v>227.99</v>
      </c>
      <c r="L9" s="19">
        <f>M9+N9+O9+P9+Q9</f>
        <v>255.91</v>
      </c>
      <c r="M9" s="19">
        <f>'9一般公共预算基本支出表（部门预算）'!C11</f>
        <v>82.11</v>
      </c>
      <c r="N9" s="19"/>
      <c r="O9" s="19">
        <f>'9一般公共预算基本支出表（部门预算）'!C13</f>
        <v>173.8</v>
      </c>
      <c r="P9" s="19"/>
      <c r="Q9" s="19"/>
      <c r="R9" s="19">
        <f>'10工资福利(政府预算)'!J9</f>
        <v>120.59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scale="74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7" sqref="D7:D9"/>
    </sheetView>
  </sheetViews>
  <sheetFormatPr defaultColWidth="9" defaultRowHeight="13.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154</v>
      </c>
      <c r="B4" s="6"/>
      <c r="C4" s="6"/>
      <c r="D4" s="6" t="s">
        <v>171</v>
      </c>
      <c r="E4" s="6" t="s">
        <v>172</v>
      </c>
      <c r="F4" s="6" t="s">
        <v>278</v>
      </c>
      <c r="G4" s="6" t="s">
        <v>279</v>
      </c>
      <c r="H4" s="6" t="s">
        <v>280</v>
      </c>
      <c r="I4" s="6" t="s">
        <v>281</v>
      </c>
      <c r="J4" s="6" t="s">
        <v>282</v>
      </c>
      <c r="K4" s="6" t="s">
        <v>283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>
        <f t="shared" ref="F6:K6" si="0">F7</f>
        <v>60.5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60.5</v>
      </c>
    </row>
    <row r="7" ht="22.5" customHeight="1" spans="1:11">
      <c r="A7" s="14" t="s">
        <v>165</v>
      </c>
      <c r="B7" s="14"/>
      <c r="C7" s="14"/>
      <c r="D7" s="20">
        <v>401012</v>
      </c>
      <c r="E7" s="20" t="s">
        <v>166</v>
      </c>
      <c r="F7" s="19">
        <f t="shared" ref="F7:K7" si="1">F8</f>
        <v>60.5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60.5</v>
      </c>
    </row>
    <row r="8" ht="22.5" customHeight="1" spans="1:11">
      <c r="A8" s="14" t="s">
        <v>165</v>
      </c>
      <c r="B8" s="14" t="s">
        <v>167</v>
      </c>
      <c r="C8" s="14"/>
      <c r="D8" s="20">
        <f>D7</f>
        <v>401012</v>
      </c>
      <c r="E8" s="20" t="s">
        <v>168</v>
      </c>
      <c r="F8" s="19">
        <f t="shared" ref="F8:K8" si="2">F9</f>
        <v>60.5</v>
      </c>
      <c r="G8" s="19">
        <f t="shared" si="2"/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60.5</v>
      </c>
    </row>
    <row r="9" ht="22.5" customHeight="1" spans="1:11">
      <c r="A9" s="14" t="s">
        <v>165</v>
      </c>
      <c r="B9" s="14" t="s">
        <v>167</v>
      </c>
      <c r="C9" s="14" t="s">
        <v>167</v>
      </c>
      <c r="D9" s="20">
        <f>D8</f>
        <v>401012</v>
      </c>
      <c r="E9" s="20" t="s">
        <v>169</v>
      </c>
      <c r="F9" s="19">
        <f>K9</f>
        <v>60.5</v>
      </c>
      <c r="G9" s="19"/>
      <c r="H9" s="19"/>
      <c r="I9" s="19"/>
      <c r="J9" s="19"/>
      <c r="K9" s="19">
        <f>'9一般公共预算基本支出表（部门预算）'!C20</f>
        <v>60.5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view="pageBreakPreview" zoomScaleNormal="100" workbookViewId="0">
      <selection activeCell="D7" sqref="D7:D9"/>
    </sheetView>
  </sheetViews>
  <sheetFormatPr defaultColWidth="9" defaultRowHeight="13.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154</v>
      </c>
      <c r="B4" s="6"/>
      <c r="C4" s="6"/>
      <c r="D4" s="6" t="s">
        <v>171</v>
      </c>
      <c r="E4" s="6" t="s">
        <v>172</v>
      </c>
      <c r="F4" s="6" t="s">
        <v>278</v>
      </c>
      <c r="G4" s="6" t="s">
        <v>284</v>
      </c>
      <c r="H4" s="6" t="s">
        <v>285</v>
      </c>
      <c r="I4" s="6" t="s">
        <v>286</v>
      </c>
      <c r="J4" s="6" t="s">
        <v>287</v>
      </c>
      <c r="K4" s="6" t="s">
        <v>288</v>
      </c>
      <c r="L4" s="6" t="s">
        <v>289</v>
      </c>
      <c r="M4" s="6" t="s">
        <v>290</v>
      </c>
      <c r="N4" s="6" t="s">
        <v>280</v>
      </c>
      <c r="O4" s="6" t="s">
        <v>291</v>
      </c>
      <c r="P4" s="6" t="s">
        <v>292</v>
      </c>
      <c r="Q4" s="6" t="s">
        <v>281</v>
      </c>
      <c r="R4" s="6" t="s">
        <v>283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>
        <f>F7</f>
        <v>60.5</v>
      </c>
      <c r="G6" s="19">
        <f t="shared" ref="G6:R6" si="0">G7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60.5</v>
      </c>
    </row>
    <row r="7" ht="22.5" customHeight="1" spans="1:18">
      <c r="A7" s="14" t="s">
        <v>165</v>
      </c>
      <c r="B7" s="14"/>
      <c r="C7" s="14"/>
      <c r="D7" s="20">
        <v>401012</v>
      </c>
      <c r="E7" s="20" t="s">
        <v>166</v>
      </c>
      <c r="F7" s="19">
        <f>F8</f>
        <v>60.5</v>
      </c>
      <c r="G7" s="19">
        <f t="shared" ref="G7:R7" si="1">G8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60.5</v>
      </c>
    </row>
    <row r="8" ht="22.5" customHeight="1" spans="1:18">
      <c r="A8" s="14" t="s">
        <v>165</v>
      </c>
      <c r="B8" s="14" t="s">
        <v>167</v>
      </c>
      <c r="C8" s="14"/>
      <c r="D8" s="20">
        <f>D7</f>
        <v>401012</v>
      </c>
      <c r="E8" s="20" t="s">
        <v>168</v>
      </c>
      <c r="F8" s="19">
        <f>F9</f>
        <v>60.5</v>
      </c>
      <c r="G8" s="19">
        <f t="shared" ref="G8:R8" si="2">G9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60.5</v>
      </c>
    </row>
    <row r="9" ht="22.5" customHeight="1" spans="1:18">
      <c r="A9" s="14" t="s">
        <v>165</v>
      </c>
      <c r="B9" s="14" t="s">
        <v>167</v>
      </c>
      <c r="C9" s="14" t="s">
        <v>167</v>
      </c>
      <c r="D9" s="20">
        <f>D8</f>
        <v>401012</v>
      </c>
      <c r="E9" s="20" t="s">
        <v>169</v>
      </c>
      <c r="F9" s="19">
        <f>R9</f>
        <v>60.5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f>'12个人家庭(政府预算)'!K9</f>
        <v>60.5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scale="97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10" sqref="I10"/>
    </sheetView>
  </sheetViews>
  <sheetFormatPr defaultColWidth="9" defaultRowHeight="13.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278</v>
      </c>
      <c r="G4" s="6" t="s">
        <v>175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178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293</v>
      </c>
      <c r="I5" s="6" t="s">
        <v>225</v>
      </c>
      <c r="J5" s="6" t="s">
        <v>227</v>
      </c>
      <c r="K5" s="6" t="s">
        <v>294</v>
      </c>
      <c r="L5" s="6" t="s">
        <v>295</v>
      </c>
      <c r="M5" s="6" t="s">
        <v>296</v>
      </c>
      <c r="N5" s="6" t="s">
        <v>297</v>
      </c>
      <c r="O5" s="6" t="s">
        <v>298</v>
      </c>
      <c r="P5" s="6" t="s">
        <v>299</v>
      </c>
      <c r="Q5" s="6" t="s">
        <v>300</v>
      </c>
      <c r="R5" s="6" t="s">
        <v>135</v>
      </c>
      <c r="S5" s="6" t="s">
        <v>301</v>
      </c>
      <c r="T5" s="6" t="s">
        <v>265</v>
      </c>
    </row>
    <row r="6" ht="22.5" customHeight="1" spans="1:20">
      <c r="A6" s="18"/>
      <c r="B6" s="18"/>
      <c r="C6" s="18"/>
      <c r="D6" s="18"/>
      <c r="E6" s="18"/>
      <c r="F6" s="22">
        <v>0</v>
      </c>
      <c r="G6" s="22">
        <v>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/>
      <c r="B7" s="14"/>
      <c r="C7" s="14"/>
      <c r="D7" s="20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/>
      <c r="B8" s="14"/>
      <c r="C8" s="14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14"/>
      <c r="B9" s="14"/>
      <c r="C9" s="14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K14" sqref="K14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154</v>
      </c>
      <c r="B4" s="6"/>
      <c r="C4" s="6"/>
      <c r="D4" s="6" t="s">
        <v>171</v>
      </c>
      <c r="E4" s="6" t="s">
        <v>172</v>
      </c>
      <c r="F4" s="6" t="s">
        <v>302</v>
      </c>
      <c r="G4" s="6" t="s">
        <v>303</v>
      </c>
      <c r="H4" s="6" t="s">
        <v>304</v>
      </c>
      <c r="I4" s="6" t="s">
        <v>305</v>
      </c>
      <c r="J4" s="6" t="s">
        <v>306</v>
      </c>
      <c r="K4" s="6" t="s">
        <v>307</v>
      </c>
      <c r="L4" s="6" t="s">
        <v>308</v>
      </c>
      <c r="M4" s="6" t="s">
        <v>309</v>
      </c>
      <c r="N4" s="6" t="s">
        <v>310</v>
      </c>
      <c r="O4" s="6" t="s">
        <v>311</v>
      </c>
      <c r="P4" s="6" t="s">
        <v>312</v>
      </c>
      <c r="Q4" s="6" t="s">
        <v>297</v>
      </c>
      <c r="R4" s="6" t="s">
        <v>299</v>
      </c>
      <c r="S4" s="6" t="s">
        <v>313</v>
      </c>
      <c r="T4" s="6" t="s">
        <v>225</v>
      </c>
      <c r="U4" s="6" t="s">
        <v>227</v>
      </c>
      <c r="V4" s="6" t="s">
        <v>296</v>
      </c>
      <c r="W4" s="6" t="s">
        <v>314</v>
      </c>
      <c r="X4" s="6" t="s">
        <v>315</v>
      </c>
      <c r="Y4" s="6" t="s">
        <v>316</v>
      </c>
      <c r="Z4" s="6" t="s">
        <v>317</v>
      </c>
      <c r="AA4" s="6" t="s">
        <v>295</v>
      </c>
      <c r="AB4" s="6" t="s">
        <v>318</v>
      </c>
      <c r="AC4" s="6" t="s">
        <v>319</v>
      </c>
      <c r="AD4" s="6" t="s">
        <v>298</v>
      </c>
      <c r="AE4" s="6" t="s">
        <v>320</v>
      </c>
      <c r="AF4" s="6" t="s">
        <v>321</v>
      </c>
      <c r="AG4" s="6" t="s">
        <v>300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/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ht="22.5" customHeight="1" spans="1:33">
      <c r="A7" s="14"/>
      <c r="B7" s="14"/>
      <c r="C7" s="14"/>
      <c r="D7" s="20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ht="22.5" customHeight="1" spans="1:33">
      <c r="A8" s="14"/>
      <c r="B8" s="14"/>
      <c r="C8" s="14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ht="22.5" customHeight="1" spans="1:33">
      <c r="A9" s="14"/>
      <c r="B9" s="14"/>
      <c r="C9" s="14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B7"/>
    </sheetView>
  </sheetViews>
  <sheetFormatPr defaultColWidth="9" defaultRowHeight="13.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322</v>
      </c>
      <c r="B4" s="6" t="s">
        <v>323</v>
      </c>
      <c r="C4" s="6" t="s">
        <v>324</v>
      </c>
      <c r="D4" s="6" t="s">
        <v>325</v>
      </c>
      <c r="E4" s="6" t="s">
        <v>326</v>
      </c>
      <c r="F4" s="6"/>
      <c r="G4" s="6"/>
      <c r="H4" s="6" t="s">
        <v>327</v>
      </c>
    </row>
    <row r="5" ht="25.5" customHeight="1" spans="1:8">
      <c r="A5" s="6"/>
      <c r="B5" s="6"/>
      <c r="C5" s="6"/>
      <c r="D5" s="6"/>
      <c r="E5" s="6" t="s">
        <v>137</v>
      </c>
      <c r="F5" s="6" t="s">
        <v>328</v>
      </c>
      <c r="G5" s="6" t="s">
        <v>329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/>
      <c r="B7" s="20"/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7" sqref="F1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330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211</v>
      </c>
      <c r="F5" s="6"/>
      <c r="G5" s="6" t="s">
        <v>212</v>
      </c>
      <c r="H5" s="6"/>
    </row>
    <row r="6" ht="27.75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view="pageBreakPreview" zoomScaleNormal="100" workbookViewId="0">
      <selection activeCell="B6" sqref="B6"/>
    </sheetView>
  </sheetViews>
  <sheetFormatPr defaultColWidth="9" defaultRowHeight="13.5" outlineLevelCol="1"/>
  <cols>
    <col min="1" max="1" width="9.85833333333333" style="59" customWidth="1"/>
    <col min="2" max="2" width="91.3833333333333" style="59" customWidth="1"/>
    <col min="3" max="3" width="9.7" style="59" customWidth="1"/>
    <col min="4" max="16384" width="9" style="59"/>
  </cols>
  <sheetData>
    <row r="1" s="59" customFormat="1" ht="33" customHeight="1" spans="1:2">
      <c r="A1" s="60" t="s">
        <v>4</v>
      </c>
      <c r="B1" s="60"/>
    </row>
    <row r="2" s="59" customFormat="1" ht="24.75" customHeight="1" spans="1:2">
      <c r="A2" s="60"/>
      <c r="B2" s="60"/>
    </row>
    <row r="3" s="59" customFormat="1" ht="30.75" customHeight="1" spans="1:2">
      <c r="A3" s="61" t="s">
        <v>5</v>
      </c>
      <c r="B3" s="61"/>
    </row>
    <row r="4" s="59" customFormat="1" ht="32.25" customHeight="1" spans="1:2">
      <c r="A4" s="62">
        <v>1</v>
      </c>
      <c r="B4" s="63" t="s">
        <v>6</v>
      </c>
    </row>
    <row r="5" s="59" customFormat="1" ht="32.25" customHeight="1" spans="1:2">
      <c r="A5" s="62">
        <v>2</v>
      </c>
      <c r="B5" s="63" t="s">
        <v>7</v>
      </c>
    </row>
    <row r="6" s="59" customFormat="1" ht="32.25" customHeight="1" spans="1:2">
      <c r="A6" s="62">
        <v>3</v>
      </c>
      <c r="B6" s="63" t="s">
        <v>8</v>
      </c>
    </row>
    <row r="7" s="59" customFormat="1" ht="32.25" customHeight="1" spans="1:2">
      <c r="A7" s="62">
        <v>4</v>
      </c>
      <c r="B7" s="63" t="s">
        <v>9</v>
      </c>
    </row>
    <row r="8" s="59" customFormat="1" ht="32.25" customHeight="1" spans="1:2">
      <c r="A8" s="62">
        <v>5</v>
      </c>
      <c r="B8" s="63" t="s">
        <v>10</v>
      </c>
    </row>
    <row r="9" s="59" customFormat="1" ht="32.25" customHeight="1" spans="1:2">
      <c r="A9" s="62">
        <v>6</v>
      </c>
      <c r="B9" s="63" t="s">
        <v>11</v>
      </c>
    </row>
    <row r="10" s="59" customFormat="1" ht="32.25" customHeight="1" spans="1:2">
      <c r="A10" s="62">
        <v>7</v>
      </c>
      <c r="B10" s="63" t="s">
        <v>12</v>
      </c>
    </row>
    <row r="11" s="59" customFormat="1" ht="32.25" customHeight="1" spans="1:2">
      <c r="A11" s="62">
        <v>8</v>
      </c>
      <c r="B11" s="63" t="s">
        <v>13</v>
      </c>
    </row>
    <row r="12" s="59" customFormat="1" ht="32.25" customHeight="1" spans="1:2">
      <c r="A12" s="62">
        <v>9</v>
      </c>
      <c r="B12" s="63" t="s">
        <v>14</v>
      </c>
    </row>
    <row r="13" s="59" customFormat="1" ht="32.25" customHeight="1" spans="1:2">
      <c r="A13" s="62">
        <v>10</v>
      </c>
      <c r="B13" s="63" t="s">
        <v>15</v>
      </c>
    </row>
    <row r="14" s="59" customFormat="1" ht="32.25" customHeight="1" spans="1:2">
      <c r="A14" s="62">
        <v>11</v>
      </c>
      <c r="B14" s="63" t="s">
        <v>16</v>
      </c>
    </row>
    <row r="15" s="59" customFormat="1" ht="32.25" customHeight="1" spans="1:2">
      <c r="A15" s="62">
        <v>12</v>
      </c>
      <c r="B15" s="63" t="s">
        <v>17</v>
      </c>
    </row>
    <row r="16" s="59" customFormat="1" ht="32.25" customHeight="1" spans="1:2">
      <c r="A16" s="62">
        <v>13</v>
      </c>
      <c r="B16" s="63" t="s">
        <v>18</v>
      </c>
    </row>
    <row r="17" s="59" customFormat="1" ht="32.25" customHeight="1" spans="1:2">
      <c r="A17" s="62">
        <v>14</v>
      </c>
      <c r="B17" s="63" t="s">
        <v>19</v>
      </c>
    </row>
    <row r="18" s="59" customFormat="1" ht="32.25" customHeight="1" spans="1:2">
      <c r="A18" s="62">
        <v>15</v>
      </c>
      <c r="B18" s="63" t="s">
        <v>20</v>
      </c>
    </row>
    <row r="19" s="59" customFormat="1" ht="32.25" customHeight="1" spans="1:2">
      <c r="A19" s="62">
        <v>16</v>
      </c>
      <c r="B19" s="63" t="s">
        <v>21</v>
      </c>
    </row>
    <row r="20" s="59" customFormat="1" ht="32.25" customHeight="1" spans="1:2">
      <c r="A20" s="62">
        <v>17</v>
      </c>
      <c r="B20" s="63" t="s">
        <v>22</v>
      </c>
    </row>
    <row r="21" s="59" customFormat="1" ht="32.25" customHeight="1" spans="1:2">
      <c r="A21" s="62">
        <v>18</v>
      </c>
      <c r="B21" s="63" t="s">
        <v>23</v>
      </c>
    </row>
    <row r="22" s="59" customFormat="1" ht="32.25" customHeight="1" spans="1:2">
      <c r="A22" s="62">
        <v>19</v>
      </c>
      <c r="B22" s="63" t="s">
        <v>24</v>
      </c>
    </row>
    <row r="23" s="59" customFormat="1" ht="32.25" customHeight="1" spans="1:2">
      <c r="A23" s="62">
        <v>20</v>
      </c>
      <c r="B23" s="63" t="s">
        <v>25</v>
      </c>
    </row>
    <row r="24" s="59" customFormat="1" ht="32.25" customHeight="1" spans="1:2">
      <c r="A24" s="62">
        <v>21</v>
      </c>
      <c r="B24" s="63" t="s">
        <v>26</v>
      </c>
    </row>
    <row r="25" s="59" customFormat="1" ht="32.25" customHeight="1" spans="1:2">
      <c r="A25" s="62">
        <v>22</v>
      </c>
      <c r="B25" s="63" t="s">
        <v>27</v>
      </c>
    </row>
    <row r="26" s="59" customFormat="1" ht="32.25" customHeight="1" spans="1:2">
      <c r="A26" s="62">
        <v>23</v>
      </c>
      <c r="B26" s="63" t="s">
        <v>28</v>
      </c>
    </row>
    <row r="27" s="59" customFormat="1" ht="32.25" customHeight="1" spans="1:2">
      <c r="A27" s="62">
        <v>24</v>
      </c>
      <c r="B27" s="63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scale="97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K13" sqref="K13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K14" sqref="K14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190</v>
      </c>
      <c r="I5" s="6" t="s">
        <v>191</v>
      </c>
      <c r="J5" s="6" t="s">
        <v>182</v>
      </c>
      <c r="K5" s="6" t="s">
        <v>135</v>
      </c>
      <c r="L5" s="6" t="s">
        <v>193</v>
      </c>
      <c r="M5" s="6" t="s">
        <v>194</v>
      </c>
      <c r="N5" s="6" t="s">
        <v>184</v>
      </c>
      <c r="O5" s="6" t="s">
        <v>195</v>
      </c>
      <c r="P5" s="6" t="s">
        <v>196</v>
      </c>
      <c r="Q5" s="6" t="s">
        <v>197</v>
      </c>
      <c r="R5" s="6" t="s">
        <v>180</v>
      </c>
      <c r="S5" s="6" t="s">
        <v>183</v>
      </c>
      <c r="T5" s="6" t="s">
        <v>187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4" sqref="E14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331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332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211</v>
      </c>
      <c r="F5" s="6"/>
      <c r="G5" s="6" t="s">
        <v>212</v>
      </c>
      <c r="H5" s="6"/>
    </row>
    <row r="6" ht="23.25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5" sqref="D15"/>
    </sheetView>
  </sheetViews>
  <sheetFormatPr defaultColWidth="9" defaultRowHeight="13.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333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211</v>
      </c>
      <c r="F5" s="6"/>
      <c r="G5" s="6" t="s">
        <v>212</v>
      </c>
      <c r="H5" s="6"/>
    </row>
    <row r="6" ht="24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13" sqref="H13"/>
    </sheetView>
  </sheetViews>
  <sheetFormatPr defaultColWidth="9" defaultRowHeight="13.5" outlineLevelRow="7"/>
  <cols>
    <col min="1" max="1" width="10" customWidth="1"/>
    <col min="2" max="2" width="21.71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171</v>
      </c>
      <c r="B4" s="6" t="s">
        <v>334</v>
      </c>
      <c r="C4" s="6" t="s">
        <v>335</v>
      </c>
      <c r="D4" s="6"/>
      <c r="E4" s="6"/>
      <c r="F4" s="6"/>
      <c r="G4" s="6"/>
      <c r="H4" s="6"/>
      <c r="I4" s="6"/>
      <c r="J4" s="6"/>
      <c r="K4" s="6"/>
      <c r="L4" s="6"/>
      <c r="M4" s="6" t="s">
        <v>336</v>
      </c>
      <c r="N4" s="6"/>
    </row>
    <row r="5" ht="32.25" customHeight="1" spans="1:14">
      <c r="A5" s="6"/>
      <c r="B5" s="6"/>
      <c r="C5" s="6" t="s">
        <v>337</v>
      </c>
      <c r="D5" s="6" t="s">
        <v>138</v>
      </c>
      <c r="E5" s="6"/>
      <c r="F5" s="6"/>
      <c r="G5" s="6"/>
      <c r="H5" s="6"/>
      <c r="I5" s="6"/>
      <c r="J5" s="6" t="s">
        <v>338</v>
      </c>
      <c r="K5" s="6" t="s">
        <v>140</v>
      </c>
      <c r="L5" s="6" t="s">
        <v>141</v>
      </c>
      <c r="M5" s="6" t="s">
        <v>339</v>
      </c>
      <c r="N5" s="6" t="s">
        <v>340</v>
      </c>
    </row>
    <row r="6" ht="45" customHeight="1" spans="1:14">
      <c r="A6" s="6"/>
      <c r="B6" s="6"/>
      <c r="C6" s="6"/>
      <c r="D6" s="6" t="s">
        <v>341</v>
      </c>
      <c r="E6" s="6" t="s">
        <v>342</v>
      </c>
      <c r="F6" s="6" t="s">
        <v>343</v>
      </c>
      <c r="G6" s="6" t="s">
        <v>344</v>
      </c>
      <c r="H6" s="6" t="s">
        <v>345</v>
      </c>
      <c r="I6" s="6" t="s">
        <v>346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H9" sqref="H9"/>
    </sheetView>
  </sheetViews>
  <sheetFormatPr defaultColWidth="9" defaultRowHeight="13.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347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171</v>
      </c>
      <c r="B4" s="6" t="s">
        <v>348</v>
      </c>
      <c r="C4" s="6" t="s">
        <v>349</v>
      </c>
      <c r="D4" s="6" t="s">
        <v>350</v>
      </c>
      <c r="E4" s="6" t="s">
        <v>351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352</v>
      </c>
      <c r="F5" s="6" t="s">
        <v>353</v>
      </c>
      <c r="G5" s="6" t="s">
        <v>354</v>
      </c>
      <c r="H5" s="6" t="s">
        <v>355</v>
      </c>
      <c r="I5" s="6" t="s">
        <v>356</v>
      </c>
      <c r="J5" s="6" t="s">
        <v>357</v>
      </c>
      <c r="K5" s="6" t="s">
        <v>358</v>
      </c>
      <c r="L5" s="6" t="s">
        <v>359</v>
      </c>
      <c r="M5" s="6" t="s">
        <v>360</v>
      </c>
    </row>
    <row r="6" ht="28.5" customHeight="1" spans="1:13">
      <c r="A6" s="13"/>
      <c r="B6" s="13"/>
      <c r="C6" s="14"/>
      <c r="D6" s="14" t="s">
        <v>361</v>
      </c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8.5" customHeight="1" spans="1:13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ht="28.5" customHeight="1" spans="1:13">
      <c r="A11" s="1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28.5" customHeight="1" spans="1:13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28.5" customHeight="1" spans="1:13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28.5" customHeight="1" spans="1:13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8.5" customHeight="1" spans="1:13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8.5" customHeight="1" spans="1:13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28.5" customHeight="1" spans="1:13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8.5" customHeight="1" spans="1:13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8.5" customHeight="1" spans="1:13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8.5" customHeight="1" spans="1:13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8.5" customHeight="1" spans="1:13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28.5" customHeight="1" spans="1:13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28.5" customHeight="1" spans="1:13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opLeftCell="F1" workbookViewId="0">
      <selection activeCell="H8" sqref="H8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362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31</v>
      </c>
      <c r="R3" s="10"/>
    </row>
    <row r="4" ht="21.75" customHeight="1" spans="1:18">
      <c r="A4" s="6" t="s">
        <v>322</v>
      </c>
      <c r="B4" s="6" t="s">
        <v>323</v>
      </c>
      <c r="C4" s="6" t="s">
        <v>363</v>
      </c>
      <c r="D4" s="6"/>
      <c r="E4" s="6"/>
      <c r="F4" s="6"/>
      <c r="G4" s="6"/>
      <c r="H4" s="6"/>
      <c r="I4" s="6"/>
      <c r="J4" s="6" t="s">
        <v>364</v>
      </c>
      <c r="K4" s="6" t="s">
        <v>365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349</v>
      </c>
      <c r="D5" s="6" t="s">
        <v>366</v>
      </c>
      <c r="E5" s="6"/>
      <c r="F5" s="6"/>
      <c r="G5" s="6"/>
      <c r="H5" s="6" t="s">
        <v>367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368</v>
      </c>
      <c r="F6" s="6" t="s">
        <v>142</v>
      </c>
      <c r="G6" s="6" t="s">
        <v>369</v>
      </c>
      <c r="H6" s="6" t="s">
        <v>157</v>
      </c>
      <c r="I6" s="6" t="s">
        <v>158</v>
      </c>
      <c r="J6" s="6"/>
      <c r="K6" s="6" t="s">
        <v>352</v>
      </c>
      <c r="L6" s="6" t="s">
        <v>353</v>
      </c>
      <c r="M6" s="6" t="s">
        <v>354</v>
      </c>
      <c r="N6" s="6" t="s">
        <v>359</v>
      </c>
      <c r="O6" s="6" t="s">
        <v>355</v>
      </c>
      <c r="P6" s="6" t="s">
        <v>370</v>
      </c>
      <c r="Q6" s="6" t="s">
        <v>371</v>
      </c>
      <c r="R6" s="6" t="s">
        <v>360</v>
      </c>
    </row>
    <row r="7" s="1" customFormat="1" ht="30.75" customHeight="1" spans="1:18">
      <c r="A7" s="7" t="s">
        <v>372</v>
      </c>
      <c r="B7" s="7" t="s">
        <v>373</v>
      </c>
      <c r="C7" s="7" t="s">
        <v>374</v>
      </c>
      <c r="D7" s="7" t="s">
        <v>374</v>
      </c>
      <c r="E7" s="7"/>
      <c r="F7" s="7"/>
      <c r="G7" s="7"/>
      <c r="H7" s="7" t="s">
        <v>374</v>
      </c>
      <c r="I7" s="7"/>
      <c r="J7" s="8" t="s">
        <v>375</v>
      </c>
      <c r="K7" s="7" t="s">
        <v>376</v>
      </c>
      <c r="L7" s="7" t="s">
        <v>377</v>
      </c>
      <c r="M7" s="7" t="s">
        <v>169</v>
      </c>
      <c r="N7" s="7" t="s">
        <v>378</v>
      </c>
      <c r="O7" s="7" t="s">
        <v>379</v>
      </c>
      <c r="P7" s="7" t="s">
        <v>380</v>
      </c>
      <c r="Q7" s="8" t="s">
        <v>381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8" t="s">
        <v>382</v>
      </c>
      <c r="K8" s="7"/>
      <c r="L8" s="7" t="s">
        <v>383</v>
      </c>
      <c r="M8" s="7" t="s">
        <v>169</v>
      </c>
      <c r="N8" s="7" t="s">
        <v>378</v>
      </c>
      <c r="O8" s="7" t="s">
        <v>384</v>
      </c>
      <c r="P8" s="7" t="s">
        <v>385</v>
      </c>
      <c r="Q8" s="8" t="s">
        <v>386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8" t="s">
        <v>387</v>
      </c>
      <c r="K9" s="7" t="s">
        <v>388</v>
      </c>
      <c r="L9" s="7" t="s">
        <v>389</v>
      </c>
      <c r="M9" s="7" t="s">
        <v>169</v>
      </c>
      <c r="N9" s="7" t="s">
        <v>378</v>
      </c>
      <c r="O9" s="7" t="s">
        <v>390</v>
      </c>
      <c r="P9" s="7" t="s">
        <v>385</v>
      </c>
      <c r="Q9" s="8" t="s">
        <v>391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8" t="s">
        <v>392</v>
      </c>
      <c r="K10" s="7"/>
      <c r="L10" s="7" t="s">
        <v>393</v>
      </c>
      <c r="M10" s="7" t="s">
        <v>169</v>
      </c>
      <c r="N10" s="7" t="s">
        <v>378</v>
      </c>
      <c r="O10" s="7" t="s">
        <v>394</v>
      </c>
      <c r="P10" s="7" t="s">
        <v>380</v>
      </c>
      <c r="Q10" s="8" t="s">
        <v>395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view="pageBreakPreview" zoomScaleNormal="100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58" t="s">
        <v>6</v>
      </c>
      <c r="B2" s="58"/>
      <c r="C2" s="58"/>
      <c r="D2" s="58"/>
      <c r="E2" s="58"/>
      <c r="F2" s="58"/>
      <c r="G2" s="58"/>
      <c r="H2" s="58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47">
        <v>1441.95</v>
      </c>
      <c r="C6" s="21" t="s">
        <v>40</v>
      </c>
      <c r="D6" s="46"/>
      <c r="E6" s="18" t="s">
        <v>41</v>
      </c>
      <c r="F6" s="19">
        <f>F7+F9</f>
        <v>1441.95</v>
      </c>
      <c r="G6" s="21" t="s">
        <v>42</v>
      </c>
      <c r="H6" s="47">
        <f>F7</f>
        <v>1381.45</v>
      </c>
    </row>
    <row r="7" ht="16.5" customHeight="1" spans="1:8">
      <c r="A7" s="21" t="s">
        <v>43</v>
      </c>
      <c r="B7" s="47">
        <v>1441.95</v>
      </c>
      <c r="C7" s="21" t="s">
        <v>44</v>
      </c>
      <c r="D7" s="46"/>
      <c r="E7" s="21" t="s">
        <v>45</v>
      </c>
      <c r="F7" s="47">
        <v>1381.45</v>
      </c>
      <c r="G7" s="21" t="s">
        <v>46</v>
      </c>
      <c r="H7" s="47"/>
    </row>
    <row r="8" ht="16.5" customHeight="1" spans="1:8">
      <c r="A8" s="18" t="s">
        <v>47</v>
      </c>
      <c r="B8" s="47"/>
      <c r="C8" s="21" t="s">
        <v>48</v>
      </c>
      <c r="D8" s="46"/>
      <c r="E8" s="21" t="s">
        <v>49</v>
      </c>
      <c r="F8" s="47"/>
      <c r="G8" s="21" t="s">
        <v>50</v>
      </c>
      <c r="H8" s="47"/>
    </row>
    <row r="9" ht="16.5" customHeight="1" spans="1:8">
      <c r="A9" s="21" t="s">
        <v>51</v>
      </c>
      <c r="B9" s="47"/>
      <c r="C9" s="21" t="s">
        <v>52</v>
      </c>
      <c r="D9" s="46"/>
      <c r="E9" s="21" t="s">
        <v>53</v>
      </c>
      <c r="F9" s="47">
        <v>60.5</v>
      </c>
      <c r="G9" s="21" t="s">
        <v>54</v>
      </c>
      <c r="H9" s="47"/>
    </row>
    <row r="10" ht="16.5" customHeight="1" spans="1:8">
      <c r="A10" s="21" t="s">
        <v>55</v>
      </c>
      <c r="B10" s="47"/>
      <c r="C10" s="21" t="s">
        <v>56</v>
      </c>
      <c r="D10" s="46">
        <f>B7</f>
        <v>1441.95</v>
      </c>
      <c r="E10" s="18" t="s">
        <v>57</v>
      </c>
      <c r="F10" s="19"/>
      <c r="G10" s="21" t="s">
        <v>58</v>
      </c>
      <c r="H10" s="47"/>
    </row>
    <row r="11" ht="16.5" customHeight="1" spans="1:8">
      <c r="A11" s="21" t="s">
        <v>59</v>
      </c>
      <c r="B11" s="47"/>
      <c r="C11" s="21" t="s">
        <v>60</v>
      </c>
      <c r="D11" s="46"/>
      <c r="E11" s="21" t="s">
        <v>61</v>
      </c>
      <c r="F11" s="47"/>
      <c r="G11" s="21" t="s">
        <v>62</v>
      </c>
      <c r="H11" s="47"/>
    </row>
    <row r="12" ht="16.5" customHeight="1" spans="1:8">
      <c r="A12" s="21" t="s">
        <v>63</v>
      </c>
      <c r="B12" s="47"/>
      <c r="C12" s="21" t="s">
        <v>64</v>
      </c>
      <c r="D12" s="46"/>
      <c r="E12" s="21" t="s">
        <v>65</v>
      </c>
      <c r="F12" s="47"/>
      <c r="G12" s="21" t="s">
        <v>66</v>
      </c>
      <c r="H12" s="47"/>
    </row>
    <row r="13" ht="16.5" customHeight="1" spans="1:8">
      <c r="A13" s="21" t="s">
        <v>67</v>
      </c>
      <c r="B13" s="47"/>
      <c r="C13" s="21" t="s">
        <v>68</v>
      </c>
      <c r="D13" s="46"/>
      <c r="E13" s="21" t="s">
        <v>69</v>
      </c>
      <c r="F13" s="47"/>
      <c r="G13" s="21" t="s">
        <v>70</v>
      </c>
      <c r="H13" s="47"/>
    </row>
    <row r="14" ht="16.5" customHeight="1" spans="1:8">
      <c r="A14" s="21" t="s">
        <v>71</v>
      </c>
      <c r="B14" s="47"/>
      <c r="C14" s="21" t="s">
        <v>72</v>
      </c>
      <c r="D14" s="46"/>
      <c r="E14" s="21" t="s">
        <v>73</v>
      </c>
      <c r="F14" s="47"/>
      <c r="G14" s="21" t="s">
        <v>74</v>
      </c>
      <c r="H14" s="47">
        <f>F9</f>
        <v>60.5</v>
      </c>
    </row>
    <row r="15" ht="16.5" customHeight="1" spans="1:8">
      <c r="A15" s="21" t="s">
        <v>75</v>
      </c>
      <c r="B15" s="47"/>
      <c r="C15" s="21" t="s">
        <v>76</v>
      </c>
      <c r="D15" s="46"/>
      <c r="E15" s="21" t="s">
        <v>77</v>
      </c>
      <c r="F15" s="47"/>
      <c r="G15" s="21" t="s">
        <v>78</v>
      </c>
      <c r="H15" s="47"/>
    </row>
    <row r="16" ht="16.5" customHeight="1" spans="1:8">
      <c r="A16" s="21" t="s">
        <v>79</v>
      </c>
      <c r="B16" s="47"/>
      <c r="C16" s="21" t="s">
        <v>80</v>
      </c>
      <c r="D16" s="46"/>
      <c r="E16" s="21" t="s">
        <v>81</v>
      </c>
      <c r="F16" s="47"/>
      <c r="G16" s="21" t="s">
        <v>82</v>
      </c>
      <c r="H16" s="47"/>
    </row>
    <row r="17" ht="16.5" customHeight="1" spans="1:8">
      <c r="A17" s="21" t="s">
        <v>83</v>
      </c>
      <c r="B17" s="47"/>
      <c r="C17" s="21" t="s">
        <v>84</v>
      </c>
      <c r="D17" s="46"/>
      <c r="E17" s="21" t="s">
        <v>85</v>
      </c>
      <c r="F17" s="47"/>
      <c r="G17" s="21" t="s">
        <v>86</v>
      </c>
      <c r="H17" s="47"/>
    </row>
    <row r="18" ht="16.5" customHeight="1" spans="1:8">
      <c r="A18" s="21" t="s">
        <v>87</v>
      </c>
      <c r="B18" s="47"/>
      <c r="C18" s="21" t="s">
        <v>88</v>
      </c>
      <c r="D18" s="46"/>
      <c r="E18" s="21" t="s">
        <v>89</v>
      </c>
      <c r="F18" s="47"/>
      <c r="G18" s="21" t="s">
        <v>90</v>
      </c>
      <c r="H18" s="47"/>
    </row>
    <row r="19" ht="16.5" customHeight="1" spans="1:8">
      <c r="A19" s="21" t="s">
        <v>91</v>
      </c>
      <c r="B19" s="47"/>
      <c r="C19" s="21" t="s">
        <v>92</v>
      </c>
      <c r="D19" s="46"/>
      <c r="E19" s="21" t="s">
        <v>93</v>
      </c>
      <c r="F19" s="47"/>
      <c r="G19" s="21" t="s">
        <v>94</v>
      </c>
      <c r="H19" s="47"/>
    </row>
    <row r="20" ht="16.5" customHeight="1" spans="1:8">
      <c r="A20" s="18" t="s">
        <v>95</v>
      </c>
      <c r="B20" s="19"/>
      <c r="C20" s="21" t="s">
        <v>96</v>
      </c>
      <c r="D20" s="46"/>
      <c r="E20" s="21" t="s">
        <v>97</v>
      </c>
      <c r="F20" s="47"/>
      <c r="G20" s="21"/>
      <c r="H20" s="47"/>
    </row>
    <row r="21" ht="16.5" customHeight="1" spans="1:8">
      <c r="A21" s="18" t="s">
        <v>98</v>
      </c>
      <c r="B21" s="19"/>
      <c r="C21" s="21" t="s">
        <v>99</v>
      </c>
      <c r="D21" s="46"/>
      <c r="E21" s="18" t="s">
        <v>100</v>
      </c>
      <c r="F21" s="19"/>
      <c r="G21" s="21"/>
      <c r="H21" s="47"/>
    </row>
    <row r="22" ht="16.5" customHeight="1" spans="1:8">
      <c r="A22" s="18" t="s">
        <v>101</v>
      </c>
      <c r="B22" s="19"/>
      <c r="C22" s="21" t="s">
        <v>102</v>
      </c>
      <c r="D22" s="46"/>
      <c r="E22" s="21"/>
      <c r="F22" s="47"/>
      <c r="G22" s="21"/>
      <c r="H22" s="47"/>
    </row>
    <row r="23" ht="16.5" customHeight="1" spans="1:8">
      <c r="A23" s="18" t="s">
        <v>103</v>
      </c>
      <c r="B23" s="19"/>
      <c r="C23" s="21" t="s">
        <v>104</v>
      </c>
      <c r="D23" s="46"/>
      <c r="E23" s="21"/>
      <c r="F23" s="47"/>
      <c r="G23" s="21"/>
      <c r="H23" s="47"/>
    </row>
    <row r="24" ht="16.5" customHeight="1" spans="1:8">
      <c r="A24" s="18" t="s">
        <v>105</v>
      </c>
      <c r="B24" s="19"/>
      <c r="C24" s="21" t="s">
        <v>106</v>
      </c>
      <c r="D24" s="46"/>
      <c r="E24" s="21"/>
      <c r="F24" s="47"/>
      <c r="G24" s="21"/>
      <c r="H24" s="47"/>
    </row>
    <row r="25" ht="16.5" customHeight="1" spans="1:8">
      <c r="A25" s="21" t="s">
        <v>107</v>
      </c>
      <c r="B25" s="47"/>
      <c r="C25" s="21" t="s">
        <v>108</v>
      </c>
      <c r="D25" s="46"/>
      <c r="E25" s="21"/>
      <c r="F25" s="47"/>
      <c r="G25" s="21"/>
      <c r="H25" s="47"/>
    </row>
    <row r="26" ht="16.5" customHeight="1" spans="1:8">
      <c r="A26" s="21" t="s">
        <v>109</v>
      </c>
      <c r="B26" s="47"/>
      <c r="C26" s="21" t="s">
        <v>110</v>
      </c>
      <c r="D26" s="46"/>
      <c r="E26" s="21"/>
      <c r="F26" s="47"/>
      <c r="G26" s="21"/>
      <c r="H26" s="47"/>
    </row>
    <row r="27" ht="16.5" customHeight="1" spans="1:8">
      <c r="A27" s="21" t="s">
        <v>111</v>
      </c>
      <c r="B27" s="47"/>
      <c r="C27" s="21" t="s">
        <v>112</v>
      </c>
      <c r="D27" s="46"/>
      <c r="E27" s="21"/>
      <c r="F27" s="47"/>
      <c r="G27" s="21"/>
      <c r="H27" s="47"/>
    </row>
    <row r="28" ht="16.5" customHeight="1" spans="1:8">
      <c r="A28" s="18" t="s">
        <v>113</v>
      </c>
      <c r="B28" s="19"/>
      <c r="C28" s="21" t="s">
        <v>114</v>
      </c>
      <c r="D28" s="46"/>
      <c r="E28" s="21"/>
      <c r="F28" s="47"/>
      <c r="G28" s="21"/>
      <c r="H28" s="47"/>
    </row>
    <row r="29" ht="16.5" customHeight="1" spans="1:8">
      <c r="A29" s="18" t="s">
        <v>115</v>
      </c>
      <c r="B29" s="19"/>
      <c r="C29" s="21" t="s">
        <v>116</v>
      </c>
      <c r="D29" s="46"/>
      <c r="E29" s="21"/>
      <c r="F29" s="47"/>
      <c r="G29" s="21"/>
      <c r="H29" s="47"/>
    </row>
    <row r="30" ht="16.5" customHeight="1" spans="1:8">
      <c r="A30" s="18" t="s">
        <v>117</v>
      </c>
      <c r="B30" s="19"/>
      <c r="C30" s="21" t="s">
        <v>118</v>
      </c>
      <c r="D30" s="46"/>
      <c r="E30" s="21"/>
      <c r="F30" s="47"/>
      <c r="G30" s="21"/>
      <c r="H30" s="47"/>
    </row>
    <row r="31" ht="16.5" customHeight="1" spans="1:8">
      <c r="A31" s="18" t="s">
        <v>119</v>
      </c>
      <c r="B31" s="19"/>
      <c r="C31" s="21" t="s">
        <v>120</v>
      </c>
      <c r="D31" s="46"/>
      <c r="E31" s="21"/>
      <c r="F31" s="47"/>
      <c r="G31" s="21"/>
      <c r="H31" s="47"/>
    </row>
    <row r="32" ht="16.5" customHeight="1" spans="1:8">
      <c r="A32" s="18" t="s">
        <v>121</v>
      </c>
      <c r="B32" s="19"/>
      <c r="C32" s="21" t="s">
        <v>122</v>
      </c>
      <c r="D32" s="46"/>
      <c r="E32" s="21"/>
      <c r="F32" s="47"/>
      <c r="G32" s="21"/>
      <c r="H32" s="47"/>
    </row>
    <row r="33" ht="16.5" customHeight="1" spans="1:8">
      <c r="A33" s="21"/>
      <c r="B33" s="47"/>
      <c r="C33" s="21" t="s">
        <v>123</v>
      </c>
      <c r="D33" s="46"/>
      <c r="E33" s="21"/>
      <c r="F33" s="47"/>
      <c r="G33" s="21"/>
      <c r="H33" s="47"/>
    </row>
    <row r="34" ht="16.5" customHeight="1" spans="1:8">
      <c r="A34" s="21"/>
      <c r="B34" s="47"/>
      <c r="C34" s="21" t="s">
        <v>124</v>
      </c>
      <c r="D34" s="46"/>
      <c r="E34" s="21"/>
      <c r="F34" s="47"/>
      <c r="G34" s="21"/>
      <c r="H34" s="47"/>
    </row>
    <row r="35" ht="16.5" customHeight="1" spans="1:8">
      <c r="A35" s="21"/>
      <c r="B35" s="47"/>
      <c r="C35" s="21" t="s">
        <v>125</v>
      </c>
      <c r="D35" s="46"/>
      <c r="E35" s="21"/>
      <c r="F35" s="47"/>
      <c r="G35" s="21"/>
      <c r="H35" s="47"/>
    </row>
    <row r="36" ht="16.5" customHeight="1" spans="1:8">
      <c r="A36" s="21"/>
      <c r="B36" s="47"/>
      <c r="C36" s="21"/>
      <c r="D36" s="47"/>
      <c r="E36" s="21"/>
      <c r="F36" s="47"/>
      <c r="G36" s="21"/>
      <c r="H36" s="47"/>
    </row>
    <row r="37" ht="16.5" customHeight="1" spans="1:8">
      <c r="A37" s="18" t="s">
        <v>126</v>
      </c>
      <c r="B37" s="47">
        <f>B6</f>
        <v>1441.95</v>
      </c>
      <c r="C37" s="18" t="s">
        <v>127</v>
      </c>
      <c r="D37" s="47">
        <f>D10</f>
        <v>1441.95</v>
      </c>
      <c r="E37" s="18" t="s">
        <v>127</v>
      </c>
      <c r="F37" s="47">
        <f>D37</f>
        <v>1441.95</v>
      </c>
      <c r="G37" s="18" t="s">
        <v>127</v>
      </c>
      <c r="H37" s="47">
        <f>F37</f>
        <v>1441.95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47"/>
      <c r="C39" s="21"/>
      <c r="D39" s="47"/>
      <c r="E39" s="18"/>
      <c r="F39" s="19"/>
      <c r="G39" s="18"/>
      <c r="H39" s="19"/>
    </row>
    <row r="40" ht="16.5" customHeight="1" spans="1:8">
      <c r="A40" s="18" t="s">
        <v>130</v>
      </c>
      <c r="B40" s="47">
        <f>B37</f>
        <v>1441.95</v>
      </c>
      <c r="C40" s="18" t="s">
        <v>131</v>
      </c>
      <c r="D40" s="47">
        <f>D37</f>
        <v>1441.95</v>
      </c>
      <c r="E40" s="18" t="s">
        <v>131</v>
      </c>
      <c r="F40" s="47">
        <f>D40</f>
        <v>1441.95</v>
      </c>
      <c r="G40" s="18" t="s">
        <v>131</v>
      </c>
      <c r="H40" s="47">
        <f>F40</f>
        <v>1441.95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view="pageBreakPreview" zoomScaleNormal="100" workbookViewId="0">
      <selection activeCell="A2" sqref="A2:Y2"/>
    </sheetView>
  </sheetViews>
  <sheetFormatPr defaultColWidth="9" defaultRowHeight="13.5" outlineLevelRow="7"/>
  <cols>
    <col min="1" max="1" width="7.33333333333333" style="49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5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51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53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53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53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4"/>
      <c r="B7" s="18" t="s">
        <v>135</v>
      </c>
      <c r="C7" s="47">
        <f>C8</f>
        <v>1441.95</v>
      </c>
      <c r="D7" s="47">
        <f>D8</f>
        <v>1441.95</v>
      </c>
      <c r="E7" s="47">
        <f>E8</f>
        <v>1441.95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13">
        <v>401012</v>
      </c>
      <c r="B8" s="20" t="str">
        <f>封面!E5</f>
        <v>蒸湘区长湖中心学校</v>
      </c>
      <c r="C8" s="47">
        <f>D8</f>
        <v>1441.95</v>
      </c>
      <c r="D8" s="47">
        <f>E8</f>
        <v>1441.95</v>
      </c>
      <c r="E8" s="47">
        <f>'1收支总表'!B40</f>
        <v>1441.95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scale="71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:K2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17"/>
      <c r="C1" s="17"/>
      <c r="D1" s="54"/>
      <c r="E1" s="17"/>
      <c r="F1" s="17"/>
      <c r="G1" s="17"/>
      <c r="H1" s="17"/>
      <c r="I1" s="17"/>
      <c r="J1" s="17"/>
      <c r="K1" s="1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5"/>
      <c r="B3" s="55"/>
      <c r="C3" s="55"/>
      <c r="D3" s="55"/>
      <c r="E3" s="55"/>
      <c r="F3" s="55"/>
      <c r="G3" s="55"/>
      <c r="H3" s="55"/>
      <c r="I3" s="55"/>
      <c r="J3" s="55"/>
      <c r="K3" s="1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47">
        <f>F7</f>
        <v>1441.95</v>
      </c>
      <c r="G6" s="47">
        <f>G7</f>
        <v>1441.95</v>
      </c>
      <c r="H6" s="19"/>
      <c r="I6" s="19"/>
      <c r="J6" s="19"/>
      <c r="K6" s="19"/>
    </row>
    <row r="7" ht="22.5" customHeight="1" spans="1:11">
      <c r="A7" s="44" t="s">
        <v>165</v>
      </c>
      <c r="B7" s="44"/>
      <c r="C7" s="44"/>
      <c r="D7" s="45">
        <v>205</v>
      </c>
      <c r="E7" s="45" t="s">
        <v>166</v>
      </c>
      <c r="F7" s="47">
        <f>F8</f>
        <v>1441.95</v>
      </c>
      <c r="G7" s="47">
        <f>G8</f>
        <v>1441.95</v>
      </c>
      <c r="H7" s="56"/>
      <c r="I7" s="56"/>
      <c r="J7" s="56"/>
      <c r="K7" s="56"/>
    </row>
    <row r="8" ht="22.5" customHeight="1" spans="1:11">
      <c r="A8" s="44" t="s">
        <v>165</v>
      </c>
      <c r="B8" s="44" t="s">
        <v>167</v>
      </c>
      <c r="C8" s="44"/>
      <c r="D8" s="45">
        <v>20502</v>
      </c>
      <c r="E8" s="45" t="s">
        <v>168</v>
      </c>
      <c r="F8" s="47">
        <f>F9</f>
        <v>1441.95</v>
      </c>
      <c r="G8" s="47">
        <f>G9</f>
        <v>1441.95</v>
      </c>
      <c r="H8" s="56"/>
      <c r="I8" s="56"/>
      <c r="J8" s="56"/>
      <c r="K8" s="56"/>
    </row>
    <row r="9" s="11" customFormat="1" ht="22.5" customHeight="1" spans="1:11">
      <c r="A9" s="44" t="s">
        <v>165</v>
      </c>
      <c r="B9" s="44" t="s">
        <v>167</v>
      </c>
      <c r="C9" s="44" t="s">
        <v>167</v>
      </c>
      <c r="D9" s="45">
        <v>2050202</v>
      </c>
      <c r="E9" s="45" t="s">
        <v>169</v>
      </c>
      <c r="F9" s="47">
        <f>G9</f>
        <v>1441.95</v>
      </c>
      <c r="G9" s="47">
        <f>'2收入总表'!E8</f>
        <v>1441.95</v>
      </c>
      <c r="H9" s="56"/>
      <c r="I9" s="56"/>
      <c r="J9" s="56"/>
      <c r="K9" s="56"/>
    </row>
    <row r="10" ht="22.5" customHeight="1" spans="1:11">
      <c r="A10" s="44"/>
      <c r="B10" s="44"/>
      <c r="C10" s="44"/>
      <c r="D10" s="45"/>
      <c r="E10" s="45"/>
      <c r="F10" s="56"/>
      <c r="G10" s="56"/>
      <c r="H10" s="56"/>
      <c r="I10" s="56"/>
      <c r="J10" s="56"/>
      <c r="K10" s="56"/>
    </row>
    <row r="11" ht="22.5" customHeight="1" spans="1:11">
      <c r="A11" s="44"/>
      <c r="B11" s="44"/>
      <c r="C11" s="44"/>
      <c r="D11" s="45"/>
      <c r="E11" s="45"/>
      <c r="F11" s="56"/>
      <c r="G11" s="56"/>
      <c r="H11" s="56"/>
      <c r="I11" s="56"/>
      <c r="J11" s="56"/>
      <c r="K11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view="pageBreakPreview" zoomScaleNormal="100" workbookViewId="0">
      <selection activeCell="D7" sqref="D7:D9"/>
    </sheetView>
  </sheetViews>
  <sheetFormatPr defaultColWidth="9" defaultRowHeight="13.5"/>
  <cols>
    <col min="1" max="1" width="3.7" customWidth="1"/>
    <col min="2" max="2" width="4.71666666666667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8.775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170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154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f>F7</f>
        <v>1441.95</v>
      </c>
      <c r="G6" s="19">
        <f t="shared" ref="G6:O6" si="0">G7</f>
        <v>1381.45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60.5</v>
      </c>
      <c r="P6" s="19"/>
      <c r="Q6" s="19"/>
      <c r="R6" s="19"/>
      <c r="S6" s="19"/>
      <c r="T6" s="19"/>
    </row>
    <row r="7" ht="22.5" customHeight="1" spans="1:20">
      <c r="A7" s="44" t="s">
        <v>165</v>
      </c>
      <c r="B7" s="44"/>
      <c r="C7" s="44"/>
      <c r="D7" s="20">
        <v>401012</v>
      </c>
      <c r="E7" s="20" t="s">
        <v>166</v>
      </c>
      <c r="F7" s="19">
        <f>F8</f>
        <v>1441.95</v>
      </c>
      <c r="G7" s="19">
        <f t="shared" ref="G7:O7" si="1">G8</f>
        <v>1381.45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60.5</v>
      </c>
      <c r="P7" s="19"/>
      <c r="Q7" s="19"/>
      <c r="R7" s="19"/>
      <c r="S7" s="19"/>
      <c r="T7" s="19"/>
    </row>
    <row r="8" ht="22.5" customHeight="1" spans="1:20">
      <c r="A8" s="44" t="s">
        <v>165</v>
      </c>
      <c r="B8" s="44" t="s">
        <v>167</v>
      </c>
      <c r="C8" s="44"/>
      <c r="D8" s="20">
        <f>D7</f>
        <v>401012</v>
      </c>
      <c r="E8" s="45" t="s">
        <v>168</v>
      </c>
      <c r="F8" s="19">
        <f>F9</f>
        <v>1441.95</v>
      </c>
      <c r="G8" s="19">
        <f t="shared" ref="G8:O8" si="2">G9</f>
        <v>1381.45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60.5</v>
      </c>
      <c r="P8" s="19"/>
      <c r="Q8" s="19"/>
      <c r="R8" s="19"/>
      <c r="S8" s="19"/>
      <c r="T8" s="19"/>
    </row>
    <row r="9" ht="22.5" customHeight="1" spans="1:20">
      <c r="A9" s="44" t="s">
        <v>165</v>
      </c>
      <c r="B9" s="44" t="s">
        <v>167</v>
      </c>
      <c r="C9" s="44" t="s">
        <v>167</v>
      </c>
      <c r="D9" s="20">
        <f>D8</f>
        <v>401012</v>
      </c>
      <c r="E9" s="45" t="s">
        <v>169</v>
      </c>
      <c r="F9" s="19">
        <f>G9+O9</f>
        <v>1441.95</v>
      </c>
      <c r="G9" s="19">
        <f>'1收支总表'!F7</f>
        <v>1381.45</v>
      </c>
      <c r="H9" s="19"/>
      <c r="I9" s="19"/>
      <c r="J9" s="19"/>
      <c r="K9" s="19"/>
      <c r="L9" s="19"/>
      <c r="M9" s="19"/>
      <c r="N9" s="19"/>
      <c r="O9" s="19">
        <f>'1收支总表'!H14</f>
        <v>60.5</v>
      </c>
      <c r="P9" s="19"/>
      <c r="Q9" s="19"/>
      <c r="R9" s="19"/>
      <c r="S9" s="19"/>
      <c r="T9" s="19"/>
    </row>
    <row r="10" ht="22.5" customHeight="1" spans="1:20">
      <c r="A10" s="14"/>
      <c r="B10" s="14"/>
      <c r="C10" s="14"/>
      <c r="D10" s="20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/>
      <c r="B11" s="14"/>
      <c r="C11" s="14"/>
      <c r="D11" s="20"/>
      <c r="E11" s="20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3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100" workbookViewId="0">
      <selection activeCell="D7" sqref="D7:D9"/>
    </sheetView>
  </sheetViews>
  <sheetFormatPr defaultColWidth="9" defaultRowHeight="13.5"/>
  <cols>
    <col min="1" max="2" width="4" customWidth="1"/>
    <col min="3" max="3" width="4.14166666666667" customWidth="1"/>
    <col min="4" max="4" width="9.225" style="49" customWidth="1"/>
    <col min="5" max="5" width="15.8583333333333" customWidth="1"/>
    <col min="6" max="6" width="9" customWidth="1"/>
    <col min="7" max="7" width="7.71666666666667" customWidth="1"/>
    <col min="8" max="8" width="8" customWidth="1"/>
    <col min="9" max="16" width="7.14166666666667" customWidth="1"/>
    <col min="17" max="17" width="5.85833333333333" customWidth="1"/>
    <col min="18" max="21" width="7.14166666666667" customWidth="1"/>
    <col min="22" max="23" width="9.7" customWidth="1"/>
  </cols>
  <sheetData>
    <row r="1" ht="16.5" customHeight="1" spans="1:21">
      <c r="A1" s="2"/>
      <c r="B1" s="17"/>
      <c r="C1" s="17"/>
      <c r="D1" s="50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188</v>
      </c>
      <c r="U1" s="15"/>
    </row>
    <row r="2" ht="36.75" customHeight="1" spans="1:21">
      <c r="A2" s="4" t="s">
        <v>10</v>
      </c>
      <c r="B2" s="4"/>
      <c r="C2" s="4"/>
      <c r="D2" s="5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154</v>
      </c>
      <c r="B4" s="6"/>
      <c r="C4" s="6"/>
      <c r="D4" s="53" t="s">
        <v>171</v>
      </c>
      <c r="E4" s="6" t="s">
        <v>172</v>
      </c>
      <c r="F4" s="6" t="s">
        <v>189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53"/>
      <c r="E5" s="6"/>
      <c r="F5" s="6"/>
      <c r="G5" s="6" t="s">
        <v>135</v>
      </c>
      <c r="H5" s="6" t="s">
        <v>190</v>
      </c>
      <c r="I5" s="6" t="s">
        <v>191</v>
      </c>
      <c r="J5" s="6" t="s">
        <v>182</v>
      </c>
      <c r="K5" s="6" t="s">
        <v>135</v>
      </c>
      <c r="L5" s="6" t="s">
        <v>192</v>
      </c>
      <c r="M5" s="6" t="s">
        <v>193</v>
      </c>
      <c r="N5" s="6" t="s">
        <v>194</v>
      </c>
      <c r="O5" s="6" t="s">
        <v>184</v>
      </c>
      <c r="P5" s="6" t="s">
        <v>195</v>
      </c>
      <c r="Q5" s="6" t="s">
        <v>196</v>
      </c>
      <c r="R5" s="6" t="s">
        <v>197</v>
      </c>
      <c r="S5" s="6" t="s">
        <v>180</v>
      </c>
      <c r="T5" s="6" t="s">
        <v>183</v>
      </c>
      <c r="U5" s="6" t="s">
        <v>187</v>
      </c>
    </row>
    <row r="6" ht="22.5" customHeight="1" spans="1:21">
      <c r="A6" s="18"/>
      <c r="B6" s="18"/>
      <c r="C6" s="18"/>
      <c r="D6" s="14"/>
      <c r="E6" s="18" t="s">
        <v>135</v>
      </c>
      <c r="F6" s="19">
        <f>F7</f>
        <v>1441.95</v>
      </c>
      <c r="G6" s="19">
        <f>G7</f>
        <v>1441.95</v>
      </c>
      <c r="H6" s="19">
        <f>H7</f>
        <v>1381.45</v>
      </c>
      <c r="I6" s="19">
        <f>I7</f>
        <v>0</v>
      </c>
      <c r="J6" s="19">
        <f>J7</f>
        <v>60.5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44" t="s">
        <v>165</v>
      </c>
      <c r="B7" s="44"/>
      <c r="C7" s="44"/>
      <c r="D7" s="20">
        <v>401012</v>
      </c>
      <c r="E7" s="20" t="s">
        <v>166</v>
      </c>
      <c r="F7" s="19">
        <f>F8</f>
        <v>1441.95</v>
      </c>
      <c r="G7" s="19">
        <f>G8</f>
        <v>1441.95</v>
      </c>
      <c r="H7" s="19">
        <f>H8</f>
        <v>1381.45</v>
      </c>
      <c r="I7" s="19">
        <f>I8</f>
        <v>0</v>
      </c>
      <c r="J7" s="19">
        <f>J8</f>
        <v>60.5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44" t="s">
        <v>165</v>
      </c>
      <c r="B8" s="44" t="s">
        <v>167</v>
      </c>
      <c r="C8" s="44"/>
      <c r="D8" s="20">
        <f>D7</f>
        <v>401012</v>
      </c>
      <c r="E8" s="45" t="s">
        <v>168</v>
      </c>
      <c r="F8" s="19">
        <f>F9</f>
        <v>1441.95</v>
      </c>
      <c r="G8" s="19">
        <f>G9</f>
        <v>1441.95</v>
      </c>
      <c r="H8" s="19">
        <f>H9</f>
        <v>1381.45</v>
      </c>
      <c r="I8" s="19">
        <f>I9</f>
        <v>0</v>
      </c>
      <c r="J8" s="19">
        <f>J9</f>
        <v>60.5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44" t="s">
        <v>165</v>
      </c>
      <c r="B9" s="44" t="s">
        <v>167</v>
      </c>
      <c r="C9" s="44" t="s">
        <v>167</v>
      </c>
      <c r="D9" s="20">
        <f>D8</f>
        <v>401012</v>
      </c>
      <c r="E9" s="45" t="s">
        <v>169</v>
      </c>
      <c r="F9" s="19">
        <f>G9</f>
        <v>1441.95</v>
      </c>
      <c r="G9" s="19">
        <f>H9+J9</f>
        <v>1441.95</v>
      </c>
      <c r="H9" s="19">
        <f>'4支出分类(政府预算)'!G9</f>
        <v>1381.45</v>
      </c>
      <c r="I9" s="19"/>
      <c r="J9" s="19">
        <f>'4支出分类(政府预算)'!O9</f>
        <v>60.5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/>
      <c r="B10" s="14"/>
      <c r="C10" s="14"/>
      <c r="D10" s="13"/>
      <c r="E10" s="20"/>
      <c r="F10" s="22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/>
      <c r="B11" s="14"/>
      <c r="C11" s="14"/>
      <c r="D11" s="13"/>
      <c r="E11" s="20"/>
      <c r="F11" s="2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7" sqref="D7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17"/>
      <c r="C1" s="17"/>
      <c r="D1" s="15" t="s">
        <v>198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199</v>
      </c>
      <c r="B6" s="19">
        <f>B7</f>
        <v>1441.95</v>
      </c>
      <c r="C6" s="18" t="s">
        <v>200</v>
      </c>
      <c r="D6" s="19">
        <f>D11</f>
        <v>1441.95</v>
      </c>
      <c r="E6" s="2"/>
    </row>
    <row r="7" ht="20.25" customHeight="1" spans="1:5">
      <c r="A7" s="21" t="s">
        <v>201</v>
      </c>
      <c r="B7" s="19">
        <f>B8</f>
        <v>1441.95</v>
      </c>
      <c r="C7" s="21" t="s">
        <v>40</v>
      </c>
      <c r="D7" s="19"/>
      <c r="E7" s="2"/>
    </row>
    <row r="8" ht="20.25" customHeight="1" spans="1:5">
      <c r="A8" s="21" t="s">
        <v>202</v>
      </c>
      <c r="B8" s="19">
        <f>'2收入总表'!D8</f>
        <v>1441.95</v>
      </c>
      <c r="C8" s="21" t="s">
        <v>44</v>
      </c>
      <c r="D8" s="46"/>
      <c r="E8" s="2"/>
    </row>
    <row r="9" ht="30.75" customHeight="1" spans="1:5">
      <c r="A9" s="21" t="s">
        <v>47</v>
      </c>
      <c r="B9" s="47"/>
      <c r="C9" s="21" t="s">
        <v>48</v>
      </c>
      <c r="D9" s="46"/>
      <c r="E9" s="2"/>
    </row>
    <row r="10" ht="20.25" customHeight="1" spans="1:5">
      <c r="A10" s="21" t="s">
        <v>203</v>
      </c>
      <c r="B10" s="47"/>
      <c r="C10" s="21" t="s">
        <v>52</v>
      </c>
      <c r="D10" s="46"/>
      <c r="E10" s="2"/>
    </row>
    <row r="11" ht="20.25" customHeight="1" spans="1:5">
      <c r="A11" s="21" t="s">
        <v>204</v>
      </c>
      <c r="B11" s="47"/>
      <c r="C11" s="21" t="s">
        <v>56</v>
      </c>
      <c r="D11" s="46">
        <f>B6</f>
        <v>1441.95</v>
      </c>
      <c r="E11" s="2"/>
    </row>
    <row r="12" ht="20.25" customHeight="1" spans="1:5">
      <c r="A12" s="21" t="s">
        <v>205</v>
      </c>
      <c r="B12" s="47"/>
      <c r="C12" s="21" t="s">
        <v>60</v>
      </c>
      <c r="D12" s="46"/>
      <c r="E12" s="2"/>
    </row>
    <row r="13" ht="20.25" customHeight="1" spans="1:5">
      <c r="A13" s="18" t="s">
        <v>206</v>
      </c>
      <c r="B13" s="19"/>
      <c r="C13" s="21" t="s">
        <v>64</v>
      </c>
      <c r="D13" s="46"/>
      <c r="E13" s="2"/>
    </row>
    <row r="14" ht="20.25" customHeight="1" spans="1:5">
      <c r="A14" s="21" t="s">
        <v>201</v>
      </c>
      <c r="B14" s="47"/>
      <c r="C14" s="21" t="s">
        <v>68</v>
      </c>
      <c r="D14" s="46"/>
      <c r="E14" s="2"/>
    </row>
    <row r="15" ht="20.25" customHeight="1" spans="1:5">
      <c r="A15" s="21" t="s">
        <v>203</v>
      </c>
      <c r="B15" s="47"/>
      <c r="C15" s="21" t="s">
        <v>72</v>
      </c>
      <c r="D15" s="46"/>
      <c r="E15" s="2"/>
    </row>
    <row r="16" ht="20.25" customHeight="1" spans="1:5">
      <c r="A16" s="21" t="s">
        <v>204</v>
      </c>
      <c r="B16" s="47"/>
      <c r="C16" s="21" t="s">
        <v>76</v>
      </c>
      <c r="D16" s="46"/>
      <c r="E16" s="2"/>
    </row>
    <row r="17" ht="20.25" customHeight="1" spans="1:5">
      <c r="A17" s="21" t="s">
        <v>205</v>
      </c>
      <c r="B17" s="47"/>
      <c r="C17" s="21" t="s">
        <v>80</v>
      </c>
      <c r="D17" s="46"/>
      <c r="E17" s="2"/>
    </row>
    <row r="18" ht="20.25" customHeight="1" spans="1:5">
      <c r="A18" s="21"/>
      <c r="B18" s="48"/>
      <c r="C18" s="21" t="s">
        <v>84</v>
      </c>
      <c r="D18" s="46"/>
      <c r="E18" s="2"/>
    </row>
    <row r="19" ht="20.25" customHeight="1" spans="1:5">
      <c r="A19" s="21"/>
      <c r="B19" s="21"/>
      <c r="C19" s="21" t="s">
        <v>88</v>
      </c>
      <c r="D19" s="46"/>
      <c r="E19" s="2"/>
    </row>
    <row r="20" ht="20.25" customHeight="1" spans="1:5">
      <c r="A20" s="21"/>
      <c r="B20" s="21"/>
      <c r="C20" s="21" t="s">
        <v>92</v>
      </c>
      <c r="D20" s="46"/>
      <c r="E20" s="2"/>
    </row>
    <row r="21" ht="20.25" customHeight="1" spans="1:5">
      <c r="A21" s="21"/>
      <c r="B21" s="21"/>
      <c r="C21" s="21" t="s">
        <v>96</v>
      </c>
      <c r="D21" s="46"/>
      <c r="E21" s="2"/>
    </row>
    <row r="22" ht="20.25" customHeight="1" spans="1:5">
      <c r="A22" s="21"/>
      <c r="B22" s="21"/>
      <c r="C22" s="21" t="s">
        <v>99</v>
      </c>
      <c r="D22" s="46"/>
      <c r="E22" s="2"/>
    </row>
    <row r="23" ht="20.25" customHeight="1" spans="1:5">
      <c r="A23" s="21"/>
      <c r="B23" s="21"/>
      <c r="C23" s="21" t="s">
        <v>102</v>
      </c>
      <c r="D23" s="46"/>
      <c r="E23" s="2"/>
    </row>
    <row r="24" ht="20.25" customHeight="1" spans="1:5">
      <c r="A24" s="21"/>
      <c r="B24" s="21"/>
      <c r="C24" s="21" t="s">
        <v>104</v>
      </c>
      <c r="D24" s="46"/>
      <c r="E24" s="2"/>
    </row>
    <row r="25" ht="20.25" customHeight="1" spans="1:5">
      <c r="A25" s="21"/>
      <c r="B25" s="21"/>
      <c r="C25" s="21" t="s">
        <v>106</v>
      </c>
      <c r="D25" s="46"/>
      <c r="E25" s="2"/>
    </row>
    <row r="26" ht="20.25" customHeight="1" spans="1:5">
      <c r="A26" s="21"/>
      <c r="B26" s="21"/>
      <c r="C26" s="21" t="s">
        <v>108</v>
      </c>
      <c r="D26" s="46"/>
      <c r="E26" s="2"/>
    </row>
    <row r="27" ht="20.25" customHeight="1" spans="1:5">
      <c r="A27" s="21"/>
      <c r="B27" s="21"/>
      <c r="C27" s="21" t="s">
        <v>110</v>
      </c>
      <c r="D27" s="46"/>
      <c r="E27" s="2"/>
    </row>
    <row r="28" ht="20.25" customHeight="1" spans="1:5">
      <c r="A28" s="21"/>
      <c r="B28" s="21"/>
      <c r="C28" s="21" t="s">
        <v>112</v>
      </c>
      <c r="D28" s="46"/>
      <c r="E28" s="2"/>
    </row>
    <row r="29" ht="20.25" customHeight="1" spans="1:5">
      <c r="A29" s="21"/>
      <c r="B29" s="21"/>
      <c r="C29" s="21" t="s">
        <v>114</v>
      </c>
      <c r="D29" s="46"/>
      <c r="E29" s="2"/>
    </row>
    <row r="30" ht="20.25" customHeight="1" spans="1:5">
      <c r="A30" s="21"/>
      <c r="B30" s="21"/>
      <c r="C30" s="21" t="s">
        <v>116</v>
      </c>
      <c r="D30" s="46"/>
      <c r="E30" s="2"/>
    </row>
    <row r="31" ht="20.25" customHeight="1" spans="1:5">
      <c r="A31" s="21"/>
      <c r="B31" s="21"/>
      <c r="C31" s="21" t="s">
        <v>118</v>
      </c>
      <c r="D31" s="46"/>
      <c r="E31" s="2"/>
    </row>
    <row r="32" ht="20.25" customHeight="1" spans="1:5">
      <c r="A32" s="21"/>
      <c r="B32" s="21"/>
      <c r="C32" s="21" t="s">
        <v>120</v>
      </c>
      <c r="D32" s="46"/>
      <c r="E32" s="2"/>
    </row>
    <row r="33" ht="20.25" customHeight="1" spans="1:5">
      <c r="A33" s="21"/>
      <c r="B33" s="21"/>
      <c r="C33" s="21" t="s">
        <v>122</v>
      </c>
      <c r="D33" s="46"/>
      <c r="E33" s="2"/>
    </row>
    <row r="34" ht="20.25" customHeight="1" spans="1:5">
      <c r="A34" s="21"/>
      <c r="B34" s="21"/>
      <c r="C34" s="21" t="s">
        <v>123</v>
      </c>
      <c r="D34" s="46"/>
      <c r="E34" s="2"/>
    </row>
    <row r="35" ht="20.25" customHeight="1" spans="1:5">
      <c r="A35" s="21"/>
      <c r="B35" s="21"/>
      <c r="C35" s="21" t="s">
        <v>124</v>
      </c>
      <c r="D35" s="46"/>
      <c r="E35" s="2"/>
    </row>
    <row r="36" ht="20.25" customHeight="1" spans="1:5">
      <c r="A36" s="21"/>
      <c r="B36" s="21"/>
      <c r="C36" s="21" t="s">
        <v>125</v>
      </c>
      <c r="D36" s="46"/>
      <c r="E36" s="2"/>
    </row>
    <row r="37" ht="20.25" customHeight="1" spans="1:5">
      <c r="A37" s="21"/>
      <c r="B37" s="21"/>
      <c r="C37" s="21"/>
      <c r="D37" s="47"/>
      <c r="E37" s="2"/>
    </row>
    <row r="38" ht="20.25" customHeight="1" spans="1:5">
      <c r="A38" s="18"/>
      <c r="B38" s="18"/>
      <c r="C38" s="18" t="s">
        <v>207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208</v>
      </c>
      <c r="B40" s="19">
        <f>B6</f>
        <v>1441.95</v>
      </c>
      <c r="C40" s="6" t="s">
        <v>209</v>
      </c>
      <c r="D40" s="22">
        <f>D6</f>
        <v>1441.95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8" sqref="D8:D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210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211</v>
      </c>
      <c r="I5" s="6"/>
      <c r="J5" s="6" t="s">
        <v>212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190</v>
      </c>
      <c r="I6" s="6" t="s">
        <v>182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f>F8</f>
        <v>1441.95</v>
      </c>
      <c r="G7" s="19">
        <f>G8</f>
        <v>1441.95</v>
      </c>
      <c r="H7" s="19">
        <f>H8</f>
        <v>1381.45</v>
      </c>
      <c r="I7" s="19">
        <f>I8</f>
        <v>60.5</v>
      </c>
      <c r="J7" s="19"/>
      <c r="K7" s="19"/>
    </row>
    <row r="8" ht="22.5" customHeight="1" spans="1:11">
      <c r="A8" s="44" t="s">
        <v>165</v>
      </c>
      <c r="B8" s="44"/>
      <c r="C8" s="44"/>
      <c r="D8" s="20">
        <v>401012</v>
      </c>
      <c r="E8" s="20" t="s">
        <v>166</v>
      </c>
      <c r="F8" s="19">
        <f>F9</f>
        <v>1441.95</v>
      </c>
      <c r="G8" s="19">
        <f>G9</f>
        <v>1441.95</v>
      </c>
      <c r="H8" s="19">
        <f>H9</f>
        <v>1381.45</v>
      </c>
      <c r="I8" s="19">
        <f>I9</f>
        <v>60.5</v>
      </c>
      <c r="J8" s="19"/>
      <c r="K8" s="19"/>
    </row>
    <row r="9" ht="22.5" customHeight="1" spans="1:11">
      <c r="A9" s="44" t="s">
        <v>165</v>
      </c>
      <c r="B9" s="44" t="s">
        <v>167</v>
      </c>
      <c r="C9" s="44"/>
      <c r="D9" s="20">
        <f>D8</f>
        <v>401012</v>
      </c>
      <c r="E9" s="45" t="s">
        <v>168</v>
      </c>
      <c r="F9" s="19">
        <f>F10</f>
        <v>1441.95</v>
      </c>
      <c r="G9" s="19">
        <f>G10</f>
        <v>1441.95</v>
      </c>
      <c r="H9" s="19">
        <f>H10</f>
        <v>1381.45</v>
      </c>
      <c r="I9" s="19">
        <f>I10</f>
        <v>60.5</v>
      </c>
      <c r="J9" s="19"/>
      <c r="K9" s="19"/>
    </row>
    <row r="10" ht="22.5" customHeight="1" spans="1:11">
      <c r="A10" s="44" t="s">
        <v>165</v>
      </c>
      <c r="B10" s="44" t="s">
        <v>167</v>
      </c>
      <c r="C10" s="44" t="s">
        <v>167</v>
      </c>
      <c r="D10" s="20">
        <f>D9</f>
        <v>401012</v>
      </c>
      <c r="E10" s="45" t="s">
        <v>169</v>
      </c>
      <c r="F10" s="19">
        <f>G10</f>
        <v>1441.95</v>
      </c>
      <c r="G10" s="19">
        <f>H10+I10</f>
        <v>1441.95</v>
      </c>
      <c r="H10" s="19">
        <f>'5支出分类（部门预算）'!H9</f>
        <v>1381.45</v>
      </c>
      <c r="I10" s="19">
        <f>'5支出分类（部门预算）'!J9</f>
        <v>60.5</v>
      </c>
      <c r="J10" s="19"/>
      <c r="K10" s="19"/>
    </row>
    <row r="11" ht="22.5" customHeight="1" spans="1:11">
      <c r="A11" s="44"/>
      <c r="B11" s="44"/>
      <c r="C11" s="44"/>
      <c r="D11" s="20"/>
      <c r="E11" s="20"/>
      <c r="F11" s="19"/>
      <c r="G11" s="19"/>
      <c r="H11" s="19"/>
      <c r="I11" s="19"/>
      <c r="J11" s="19"/>
      <c r="K11" s="19"/>
    </row>
    <row r="12" ht="22.5" customHeight="1" spans="1:11">
      <c r="A12" s="44"/>
      <c r="B12" s="44"/>
      <c r="C12" s="44"/>
      <c r="D12" s="20"/>
      <c r="E12" s="20"/>
      <c r="F12" s="19"/>
      <c r="G12" s="19"/>
      <c r="H12" s="19"/>
      <c r="I12" s="19"/>
      <c r="J12" s="19"/>
      <c r="K12" s="1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2023-09-26T10:03:00Z</dcterms:created>
  <dcterms:modified xsi:type="dcterms:W3CDTF">2024-10-17T01:04:38Z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