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21" activeTab="25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  <definedName name="_xlnm.Print_Area" localSheetId="12">'11工资福利'!$A$1:$V$9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<sst xmlns="http://schemas.openxmlformats.org/spreadsheetml/2006/main" count="793" uniqueCount="394">
  <si>
    <t>2023年部门预算公开表</t>
  </si>
  <si>
    <t>单位编码：</t>
  </si>
  <si>
    <t>单位名称：</t>
  </si>
  <si>
    <t>蒸湘区胜利小学</t>
  </si>
  <si>
    <t>部门预算公开表</t>
  </si>
  <si>
    <t>一、部门预算报表</t>
  </si>
  <si>
    <t xml:space="preserve">部门收支总体情况表 </t>
  </si>
  <si>
    <t>部门收入总体情况表</t>
  </si>
  <si>
    <t>部门支出总体情况表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</si>
  <si>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</si>
  <si>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</si>
  <si>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</si>
  <si>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</si>
  <si>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 （按政府预算经济分类）</t>
  </si>
  <si>
    <t>一般公共预算基本支出表 （按部门预算经济分类）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</si>
  <si>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</si>
  <si>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</si>
  <si>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</si>
  <si>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</si>
  <si>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</si>
  <si>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</si>
  <si>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</si>
  <si>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</si>
  <si>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</si>
  <si>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</si>
  <si>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</si>
  <si>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</si>
  <si>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</si>
  <si>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</si>
  <si>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</si>
  <si>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</si>
  <si>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</si>
  <si>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</si>
  <si>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</si>
  <si>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</si>
  <si>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</si>
  <si>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</si>
  <si>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</si>
  <si>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</si>
  <si>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</si>
  <si>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</si>
  <si>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</si>
  <si>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</si>
  <si>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</si>
  <si>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</si>
  <si>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</si>
  <si>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</si>
  <si>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</si>
  <si>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</si>
  <si>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</si>
  <si>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</si>
  <si>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</si>
  <si>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</si>
  <si>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</si>
  <si>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</si>
  <si>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</si>
  <si>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</si>
  <si>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</si>
  <si>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</si>
  <si>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</si>
  <si>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</si>
  <si>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</si>
  <si>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</si>
  <si>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</si>
  <si>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</si>
  <si>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</si>
  <si>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</si>
  <si>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</si>
  <si>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</si>
  <si>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</si>
  <si>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</si>
  <si>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</si>
  <si>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</si>
  <si>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</si>
  <si>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</si>
  <si>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</si>
  <si>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</si>
  <si>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</si>
  <si>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</si>
  <si>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</si>
  <si>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</si>
  <si>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</si>
  <si>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</si>
  <si>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</si>
  <si>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</si>
  <si>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</si>
  <si>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</si>
  <si>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</si>
  <si>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</si>
  <si>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</si>
  <si>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</si>
  <si>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</si>
  <si>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</si>
  <si>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</si>
  <si>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</si>
  <si>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</si>
  <si>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</si>
  <si>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</si>
  <si>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</si>
  <si>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</si>
  <si>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</si>
  <si>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</si>
  <si>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</si>
  <si>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</si>
  <si>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</si>
  <si>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</si>
  <si>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</si>
  <si>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</si>
  <si>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</si>
  <si>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</si>
  <si>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</si>
  <si>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</si>
  <si>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</si>
  <si>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</si>
  <si>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</si>
  <si>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</si>
  <si>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</si>
  <si>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</si>
  <si>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</si>
  <si>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</si>
  <si>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</si>
  <si>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</si>
  <si>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</si>
  <si>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</si>
  <si>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</si>
  <si>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</si>
  <si>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</si>
  <si>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</si>
  <si>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</si>
  <si>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</si>
  <si>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</si>
  <si>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</si>
  <si>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</si>
  <si>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</si>
  <si>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</si>
  <si>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</si>
  <si>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</si>
  <si>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</si>
  <si>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</si>
  <si>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</si>
  <si>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</si>
  <si>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</si>
  <si>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</si>
  <si>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</si>
  <si>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</si>
  <si>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</si>
  <si>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</si>
  <si>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</si>
  <si>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</si>
  <si>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</si>
  <si>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</si>
  <si>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</si>
  <si>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</si>
  <si>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401008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</si>
  <si>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</si>
  <si>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</si>
  <si>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</si>
  <si>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</si>
  <si>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</si>
  <si>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</si>
  <si>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</si>
  <si>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</si>
  <si>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</si>
  <si>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</si>
  <si>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</si>
  <si>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</si>
  <si>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205</t>
  </si>
  <si>
    <t>教育支出</t>
  </si>
  <si>
    <t>02</t>
  </si>
  <si>
    <t>普通教育</t>
  </si>
  <si>
    <t>小学教育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</si>
  <si>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</si>
  <si>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</si>
  <si>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</si>
  <si>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</si>
  <si>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</si>
  <si>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</si>
  <si>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</si>
  <si>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</si>
  <si>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</si>
  <si>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</si>
  <si>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</si>
  <si>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</si>
  <si>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</si>
  <si>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</si>
  <si>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</si>
  <si>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</si>
  <si>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</si>
  <si>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</si>
  <si>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</si>
  <si>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</si>
  <si>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</si>
  <si>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</si>
  <si>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</si>
  <si>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</si>
  <si>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</si>
  <si>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</si>
  <si>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</si>
  <si>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</si>
  <si>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</si>
  <si>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</si>
  <si>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</si>
  <si>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</si>
  <si>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</si>
  <si>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</si>
  <si>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</si>
  <si>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</si>
  <si>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</si>
  <si>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</si>
  <si>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</si>
  <si>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</si>
  <si>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</si>
  <si>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</si>
  <si>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</si>
  <si>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部门公开表08</t>
  </si>
  <si>
    <t>单位：万元</t>
  </si>
  <si>
    <t>政府经济编码</t>
  </si>
  <si>
    <t>政府经济科目</t>
  </si>
  <si>
    <t>金额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</si>
  <si>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工资奖金津补贴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</si>
  <si>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社会保障缴费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</si>
  <si>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住房公积金</t>
    </r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</si>
  <si>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</si>
  <si>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</si>
  <si>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</si>
  <si>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</si>
  <si>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</si>
  <si>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</si>
  <si>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</si>
  <si>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 xml:space="preserve">  50299</t>
  </si>
  <si>
    <t xml:space="preserve">  其他商品和服务支出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</si>
  <si>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社会福利和救助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</si>
  <si>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离退休费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</si>
  <si>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其他对个人和家庭补助</t>
    </r>
  </si>
  <si>
    <t>部门公开表09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</si>
  <si>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</si>
  <si>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</si>
  <si>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</si>
  <si>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</si>
  <si>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</si>
  <si>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</si>
  <si>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</si>
  <si>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</si>
  <si>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</si>
  <si>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</si>
  <si>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</si>
  <si>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</si>
  <si>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</si>
  <si>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</si>
  <si>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</si>
  <si>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</si>
  <si>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</si>
  <si>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</si>
  <si>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</si>
  <si>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</si>
  <si>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</si>
  <si>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</si>
  <si>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>其他工资福利支出</t>
  </si>
  <si>
    <t>303</t>
  </si>
  <si>
    <t>30305</t>
  </si>
  <si>
    <t>30307</t>
  </si>
  <si>
    <t>30399</t>
  </si>
  <si>
    <t>其他个人和家庭的补助</t>
  </si>
  <si>
    <t>工资奖金津补贴</t>
  </si>
  <si>
    <t>社会保障缴费</t>
  </si>
  <si>
    <t>住房公积金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</si>
  <si>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</si>
  <si>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</si>
  <si>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</si>
  <si>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</si>
  <si>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</si>
  <si>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</si>
  <si>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</si>
  <si>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</si>
  <si>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</si>
  <si>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</si>
  <si>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</si>
  <si>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</si>
  <si>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</si>
  <si>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</si>
  <si>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</si>
  <si>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</si>
  <si>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</si>
  <si>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</si>
  <si>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</si>
  <si>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</si>
  <si>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</si>
  <si>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</si>
  <si>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</si>
  <si>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</si>
  <si>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</si>
  <si>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</si>
  <si>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</si>
  <si>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</si>
  <si>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</si>
  <si>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</si>
  <si>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</si>
  <si>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</si>
  <si>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</si>
  <si>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</si>
  <si>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</si>
  <si>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</si>
  <si>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</si>
  <si>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</si>
  <si>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</si>
  <si>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</si>
  <si>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</si>
  <si>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</si>
  <si>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</si>
  <si>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</si>
  <si>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</si>
  <si>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</si>
  <si>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</si>
  <si>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</si>
  <si>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</si>
  <si>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</si>
  <si>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</si>
  <si>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</si>
  <si>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</si>
  <si>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</si>
  <si>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</si>
  <si>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</si>
  <si>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</si>
  <si>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</si>
  <si>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</si>
  <si>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</si>
  <si>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</si>
  <si>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</si>
  <si>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</si>
  <si>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</si>
  <si>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</si>
  <si>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</si>
  <si>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</si>
  <si>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</si>
  <si>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</si>
  <si>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</si>
  <si>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</si>
  <si>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</si>
  <si>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</si>
  <si>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</si>
  <si>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</si>
  <si>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</si>
  <si>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</si>
  <si>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</si>
  <si>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</si>
  <si>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</si>
  <si>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</si>
  <si>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</si>
  <si>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</si>
  <si>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</si>
  <si>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</si>
  <si>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</si>
  <si>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</si>
  <si>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</si>
  <si>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</si>
  <si>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</si>
  <si>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</si>
  <si>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</si>
  <si>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</si>
  <si>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</si>
  <si>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</si>
  <si>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</si>
  <si>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0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</si>
  <si>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</si>
  <si>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</si>
  <si>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</si>
  <si>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</si>
  <si>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</si>
  <si>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</si>
  <si>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</si>
  <si>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</si>
  <si>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</si>
  <si>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</si>
  <si>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293.09</t>
  </si>
  <si>
    <t>依据《事业单位登记管理暂行条例》及《条例实施细则》规定，按照登记的宗旨和业务范围，我校积极规范开展业务活动。</t>
  </si>
  <si>
    <t>产出指标</t>
  </si>
  <si>
    <t>重点工作任务完成</t>
  </si>
  <si>
    <t>定量</t>
  </si>
  <si>
    <t>0.98</t>
  </si>
  <si>
    <t>元</t>
  </si>
  <si>
    <t>开展“文明争章示范班”、“文明争章之星”、“党的故事我来讲”、“做廉洁小学生”等系列化活动，促成学生良好性格品质和行为习惯的养成。</t>
  </si>
  <si>
    <t>1、德育为先，深入践行寓教于乐。 学校以爱国爱家爱校教育为主线，以文明养成教育为重点，开展“文明争章示范班”、“文明争章之星”、“党的故事我来讲”、“做廉洁小学生”等系列化活动，促成学生良好性格品质和行为习惯的养成。</t>
  </si>
  <si>
    <t>履职目标实现</t>
  </si>
  <si>
    <t>5年完成</t>
  </si>
  <si>
    <t>体质为重，学生身体素养得到提升。</t>
  </si>
  <si>
    <t>2、体质为重，学生身体素养得到提升。突出“体质为重”办学思想。“大课间”阳光活动健身心。按计划分班进行各类体育活动、跑操锻炼30分。每年春冬季运动会，学生两操比赛等活动异彩纷呈。抓好“一校一品”工作，继续发扬武术、足球教学训练特色。</t>
  </si>
  <si>
    <t>效益指标</t>
  </si>
  <si>
    <t>履职效益</t>
  </si>
  <si>
    <t>长期</t>
  </si>
  <si>
    <t>抓好“一校一品”工作，继续发扬武术、足球教学训练特色。</t>
  </si>
  <si>
    <t>3、素质多元，教研教改促发展。 强化了教学质量的检测与评价。学校坚持“四率”制度，确定的巩固率、优秀率、合格率、后进生转化率评比标准与局相关制度思路高度一致。全体教师教研教改氛围好，教学质量大幅提升。</t>
  </si>
  <si>
    <t>满意度</t>
  </si>
  <si>
    <t>1.0</t>
  </si>
  <si>
    <t>强化了教学质量的检测与评价。学校坚持“四率”制度，确定的巩固率、优秀率、合格率、后进生转化率评比标准与局相关制度思路高度一致。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</si>
</sst>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9"/>
      <color rgb="FF000000"/>
      <name val="SimSun"/>
      <charset val="134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7" borderId="10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9" fillId="8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67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0" fontId="1" fillId="0" borderId="0" xfId="49" applyNumberFormat="1" applyFont="1" applyFill="1" applyBorder="1" applyAlignment="1" applyProtection="1"/>
    <xf numFmtId="0" fontId="7" fillId="0" borderId="0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left" vertical="center"/>
    </xf>
    <xf numFmtId="49" fontId="5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/>
    <xf numFmtId="0" fontId="8" fillId="0" borderId="0" xfId="0" applyFont="1" applyFill="1" applyBorder="1" applyAlignment="1">
      <alignment horizontal="left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3" fillId="0" borderId="2" xfId="0" applyNumberFormat="1" applyFont="1" applyFill="1" applyBorder="1" applyAlignment="1" applyProtection="1">
      <alignment horizontal="left" vertical="center" wrapText="1"/>
    </xf>
    <xf numFmtId="49" fontId="8" fillId="2" borderId="3" xfId="0" applyNumberFormat="1" applyFont="1" applyFill="1" applyBorder="1" applyAlignment="1" applyProtection="1">
      <alignment horizontal="left"/>
    </xf>
    <xf numFmtId="49" fontId="8" fillId="2" borderId="5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0" fontId="8" fillId="3" borderId="3" xfId="0" applyFont="1" applyFill="1" applyBorder="1" applyAlignment="1">
      <alignment horizontal="left"/>
    </xf>
    <xf numFmtId="0" fontId="8" fillId="3" borderId="5" xfId="0" applyFont="1" applyFill="1" applyBorder="1" applyAlignment="1">
      <alignment vertical="center"/>
    </xf>
    <xf numFmtId="49" fontId="8" fillId="2" borderId="3" xfId="0" applyNumberFormat="1" applyFont="1" applyFill="1" applyBorder="1" applyAlignment="1" applyProtection="1"/>
    <xf numFmtId="49" fontId="2" fillId="0" borderId="1" xfId="49" applyNumberFormat="1" applyFont="1" applyFill="1" applyBorder="1" applyAlignment="1" applyProtection="1">
      <alignment vertical="center"/>
    </xf>
    <xf numFmtId="0" fontId="5" fillId="4" borderId="1" xfId="49" applyNumberFormat="1" applyFont="1" applyFill="1" applyBorder="1" applyAlignment="1" applyProtection="1">
      <alignment horizontal="left"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2" fontId="2" fillId="0" borderId="1" xfId="49" applyNumberFormat="1" applyFont="1" applyFill="1" applyBorder="1" applyAlignment="1" applyProtection="1">
      <alignment vertical="center"/>
    </xf>
    <xf numFmtId="4" fontId="2" fillId="0" borderId="1" xfId="49" applyNumberFormat="1" applyFont="1" applyFill="1" applyBorder="1" applyAlignment="1" applyProtection="1">
      <alignment vertical="center"/>
    </xf>
    <xf numFmtId="49" fontId="0" fillId="0" borderId="0" xfId="0" applyNumberFormat="1"/>
    <xf numFmtId="49" fontId="3" fillId="0" borderId="0" xfId="49" applyNumberFormat="1" applyFont="1" applyFill="1" applyBorder="1" applyAlignment="1" applyProtection="1"/>
    <xf numFmtId="49" fontId="4" fillId="0" borderId="0" xfId="49" applyNumberFormat="1" applyFont="1" applyFill="1" applyBorder="1" applyAlignment="1" applyProtection="1">
      <alignment horizontal="center" vertical="center"/>
    </xf>
    <xf numFmtId="49" fontId="5" fillId="0" borderId="0" xfId="49" applyNumberFormat="1" applyFont="1" applyFill="1" applyBorder="1" applyAlignment="1" applyProtection="1">
      <alignment vertical="center"/>
    </xf>
    <xf numFmtId="49" fontId="5" fillId="0" borderId="1" xfId="49" applyNumberFormat="1" applyFont="1" applyFill="1" applyBorder="1" applyAlignment="1" applyProtection="1">
      <alignment horizontal="center" vertical="center"/>
    </xf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2" fontId="5" fillId="4" borderId="1" xfId="49" applyNumberFormat="1" applyFont="1" applyFill="1" applyBorder="1" applyAlignment="1" applyProtection="1">
      <alignment vertical="center"/>
    </xf>
    <xf numFmtId="49" fontId="2" fillId="0" borderId="0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/>
    <xf numFmtId="0" fontId="15" fillId="0" borderId="0" xfId="49" applyNumberFormat="1" applyFont="1" applyFill="1" applyBorder="1" applyAlignment="1" applyProtection="1">
      <alignment horizontal="center" vertical="center"/>
    </xf>
    <xf numFmtId="0" fontId="2" fillId="0" borderId="1" xfId="49" applyNumberFormat="1" applyFont="1" applyFill="1" applyBorder="1" applyAlignment="1" applyProtection="1">
      <alignment horizontal="left" vertical="center"/>
    </xf>
    <xf numFmtId="0" fontId="16" fillId="0" borderId="1" xfId="49" applyNumberFormat="1" applyFont="1" applyFill="1" applyBorder="1" applyAlignment="1" applyProtection="1">
      <alignment horizontal="center" vertical="center"/>
    </xf>
    <xf numFmtId="0" fontId="16" fillId="0" borderId="1" xfId="49" applyNumberFormat="1" applyFont="1" applyFill="1" applyBorder="1" applyAlignment="1" applyProtection="1">
      <alignment horizontal="left" vertical="center"/>
    </xf>
    <xf numFmtId="0" fontId="17" fillId="0" borderId="0" xfId="49" applyNumberFormat="1" applyFont="1" applyFill="1" applyBorder="1" applyAlignment="1" applyProtection="1">
      <alignment horizontal="center" vertical="center"/>
    </xf>
    <xf numFmtId="0" fontId="14" fillId="0" borderId="0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E5" sqref="E5:H5"/>
    </sheetView>
  </sheetViews>
  <sheetFormatPr defaultColWidth="9" defaultRowHeight="13.5" outlineLevelRow="4"/>
  <cols>
    <col min="1" max="1" width="3.7" customWidth="1"/>
    <col min="2" max="2" width="3.85833333333333" customWidth="1"/>
    <col min="3" max="3" width="4.56666666666667" customWidth="1"/>
    <col min="4" max="4" width="19.2833333333333" customWidth="1"/>
    <col min="5" max="7" width="9.7" customWidth="1"/>
    <col min="8" max="8" width="14" customWidth="1"/>
    <col min="9" max="11" width="9.7" customWidth="1"/>
  </cols>
  <sheetData>
    <row r="1" ht="73.5" customHeight="1" spans="1:9">
      <c r="A1" s="64" t="s">
        <v>0</v>
      </c>
      <c r="B1" s="64"/>
      <c r="C1" s="64"/>
      <c r="D1" s="64"/>
      <c r="E1" s="64"/>
      <c r="F1" s="64"/>
      <c r="G1" s="64"/>
      <c r="H1" s="64"/>
      <c r="I1" s="64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65"/>
      <c r="B4" s="66"/>
      <c r="C4" s="2"/>
      <c r="D4" s="65" t="s">
        <v>1</v>
      </c>
      <c r="E4" s="66">
        <v>401003</v>
      </c>
      <c r="F4" s="66"/>
      <c r="G4" s="66"/>
      <c r="H4" s="66"/>
      <c r="I4" s="2"/>
    </row>
    <row r="5" ht="54" customHeight="1" spans="1:9">
      <c r="A5" s="65"/>
      <c r="B5" s="66"/>
      <c r="C5" s="2"/>
      <c r="D5" s="65" t="s">
        <v>2</v>
      </c>
      <c r="E5" s="66" t="s">
        <v>3</v>
      </c>
      <c r="F5" s="66"/>
      <c r="G5" s="66"/>
      <c r="H5" s="66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8"/>
  <sheetViews>
    <sheetView view="pageBreakPreview" zoomScaleNormal="100" workbookViewId="0">
      <selection activeCell="G16" sqref="G16"/>
    </sheetView>
  </sheetViews>
  <sheetFormatPr defaultColWidth="6.88333333333333" defaultRowHeight="12.75" customHeight="1" outlineLevelCol="2"/>
  <cols>
    <col min="1" max="1" width="23.6333333333333" style="35" customWidth="1"/>
    <col min="2" max="2" width="27.1333333333333" style="23" customWidth="1"/>
    <col min="3" max="3" width="28" style="23" customWidth="1"/>
    <col min="4" max="7" width="6.88333333333333" style="23" customWidth="1"/>
    <col min="8" max="16384" width="6.88333333333333" style="23"/>
  </cols>
  <sheetData>
    <row r="1" s="23" customFormat="1" ht="23.25" customHeight="1" spans="1:3">
      <c r="A1" s="35"/>
      <c r="B1" s="25"/>
      <c r="C1" s="15" t="s">
        <v>214</v>
      </c>
    </row>
    <row r="2" s="23" customFormat="1" ht="45" customHeight="1" spans="1:3">
      <c r="A2" s="36" t="s">
        <v>13</v>
      </c>
      <c r="B2" s="27"/>
      <c r="C2" s="27"/>
    </row>
    <row r="3" s="23" customFormat="1" ht="23.25" customHeight="1" spans="1:3">
      <c r="A3" s="35"/>
      <c r="C3" s="28" t="s">
        <v>215</v>
      </c>
    </row>
    <row r="4" s="23" customFormat="1" ht="23.1" customHeight="1" spans="1:3">
      <c r="A4" s="37" t="s">
        <v>216</v>
      </c>
      <c r="B4" s="29" t="s">
        <v>217</v>
      </c>
      <c r="C4" s="29" t="s">
        <v>218</v>
      </c>
    </row>
    <row r="5" s="24" customFormat="1" ht="23.1" customHeight="1" spans="1:3">
      <c r="A5" s="38"/>
      <c r="B5" s="39" t="s">
        <v>135</v>
      </c>
      <c r="C5" s="40">
        <f>C6+C15</f>
        <v>293.09</v>
      </c>
    </row>
    <row r="6" s="23" customFormat="1" ht="23.1" customHeight="1" spans="1:3">
      <c r="A6" s="41">
        <v>501</v>
      </c>
      <c r="B6" s="42" t="s">
        <v>175</v>
      </c>
      <c r="C6" s="40">
        <f>C7+C8+C9</f>
        <v>268.12</v>
      </c>
    </row>
    <row r="7" s="23" customFormat="1" ht="23.1" customHeight="1" spans="1:3">
      <c r="A7" s="41">
        <v>50101</v>
      </c>
      <c r="B7" s="42" t="s">
        <v>219</v>
      </c>
      <c r="C7" s="40">
        <f>97.6+0.51+0.65+52.47+43.99</f>
        <v>195.22</v>
      </c>
    </row>
    <row r="8" s="23" customFormat="1" ht="23.1" customHeight="1" spans="1:3">
      <c r="A8" s="41">
        <v>50102</v>
      </c>
      <c r="B8" s="42" t="s">
        <v>220</v>
      </c>
      <c r="C8" s="40">
        <f>293.09-243.62</f>
        <v>49.47</v>
      </c>
    </row>
    <row r="9" s="23" customFormat="1" ht="23.1" customHeight="1" spans="1:3">
      <c r="A9" s="41">
        <v>50103</v>
      </c>
      <c r="B9" s="42" t="s">
        <v>221</v>
      </c>
      <c r="C9" s="40">
        <v>23.43</v>
      </c>
    </row>
    <row r="10" s="23" customFormat="1" ht="23.1" customHeight="1" spans="1:3">
      <c r="A10" s="43" t="s">
        <v>222</v>
      </c>
      <c r="B10" s="39" t="s">
        <v>176</v>
      </c>
      <c r="C10" s="40">
        <v>0</v>
      </c>
    </row>
    <row r="11" s="23" customFormat="1" ht="23.1" customHeight="1" spans="1:3">
      <c r="A11" s="43" t="s">
        <v>223</v>
      </c>
      <c r="B11" s="39" t="s">
        <v>224</v>
      </c>
      <c r="C11" s="40">
        <v>0</v>
      </c>
    </row>
    <row r="12" s="23" customFormat="1" ht="23.1" customHeight="1" spans="1:3">
      <c r="A12" s="43" t="s">
        <v>225</v>
      </c>
      <c r="B12" s="39" t="s">
        <v>226</v>
      </c>
      <c r="C12" s="40">
        <v>0</v>
      </c>
    </row>
    <row r="13" s="23" customFormat="1" ht="23.1" customHeight="1" spans="1:3">
      <c r="A13" s="43" t="s">
        <v>227</v>
      </c>
      <c r="B13" s="39" t="s">
        <v>228</v>
      </c>
      <c r="C13" s="40">
        <v>0</v>
      </c>
    </row>
    <row r="14" s="23" customFormat="1" ht="23.1" customHeight="1" spans="1:3">
      <c r="A14" s="43" t="s">
        <v>229</v>
      </c>
      <c r="B14" s="39" t="s">
        <v>230</v>
      </c>
      <c r="C14" s="40">
        <v>0</v>
      </c>
    </row>
    <row r="15" s="23" customFormat="1" ht="23.1" customHeight="1" spans="1:3">
      <c r="A15" s="41">
        <v>509</v>
      </c>
      <c r="B15" s="42" t="s">
        <v>183</v>
      </c>
      <c r="C15" s="40">
        <f>C18</f>
        <v>24.97</v>
      </c>
    </row>
    <row r="16" s="23" customFormat="1" ht="23.1" customHeight="1" spans="1:3">
      <c r="A16" s="41">
        <v>50901</v>
      </c>
      <c r="B16" s="42" t="s">
        <v>231</v>
      </c>
      <c r="C16" s="40">
        <v>0</v>
      </c>
    </row>
    <row r="17" s="23" customFormat="1" ht="23.1" customHeight="1" spans="1:3">
      <c r="A17" s="41">
        <v>50905</v>
      </c>
      <c r="B17" s="42" t="s">
        <v>232</v>
      </c>
      <c r="C17" s="40">
        <v>0</v>
      </c>
    </row>
    <row r="18" s="23" customFormat="1" ht="23.1" customHeight="1" spans="1:3">
      <c r="A18" s="41">
        <v>50999</v>
      </c>
      <c r="B18" s="42" t="s">
        <v>233</v>
      </c>
      <c r="C18" s="40">
        <v>24.97</v>
      </c>
    </row>
    <row r="19" s="23" customFormat="1" ht="23.1" customHeight="1" spans="1:3">
      <c r="A19" s="41"/>
      <c r="B19" s="42"/>
      <c r="C19" s="40"/>
    </row>
    <row r="20" s="23" customFormat="1" ht="23.1" customHeight="1" spans="1:3">
      <c r="A20" s="41"/>
      <c r="B20" s="42"/>
      <c r="C20" s="40"/>
    </row>
    <row r="21" s="23" customFormat="1" ht="23.1" customHeight="1" spans="1:3">
      <c r="A21" s="41"/>
      <c r="B21" s="42"/>
      <c r="C21" s="40"/>
    </row>
    <row r="22" s="23" customFormat="1" ht="23" customHeight="1" spans="1:3">
      <c r="A22" s="41"/>
      <c r="B22" s="42"/>
      <c r="C22" s="40"/>
    </row>
    <row r="23" s="23" customFormat="1" ht="23" customHeight="1" spans="1:3">
      <c r="A23" s="41"/>
      <c r="B23" s="42"/>
      <c r="C23" s="40"/>
    </row>
    <row r="24" s="23" customFormat="1" ht="23.1" customHeight="1" spans="1:3">
      <c r="A24" s="38"/>
      <c r="B24" s="39"/>
      <c r="C24" s="40"/>
    </row>
    <row r="25" s="23" customFormat="1" ht="23.1" customHeight="1" spans="1:3">
      <c r="A25" s="38"/>
      <c r="B25" s="39"/>
      <c r="C25" s="40"/>
    </row>
    <row r="26" s="23" customFormat="1" ht="23.1" customHeight="1" spans="1:3">
      <c r="A26" s="38"/>
      <c r="B26" s="39"/>
      <c r="C26" s="40"/>
    </row>
    <row r="27" s="23" customFormat="1" ht="23.1" customHeight="1" spans="1:3">
      <c r="A27" s="38"/>
      <c r="B27" s="39"/>
      <c r="C27" s="40"/>
    </row>
    <row r="28" s="23" customFormat="1" ht="23.1" customHeight="1" spans="1:1">
      <c r="A28" s="35"/>
    </row>
    <row r="29" s="23" customFormat="1" ht="23.1" customHeight="1" spans="1:1">
      <c r="A29" s="35"/>
    </row>
    <row r="30" s="23" customFormat="1" ht="23.1" customHeight="1" spans="1:1">
      <c r="A30" s="35"/>
    </row>
    <row r="31" s="23" customFormat="1" ht="23.1" customHeight="1" spans="1:1">
      <c r="A31" s="35"/>
    </row>
    <row r="32" s="23" customFormat="1" ht="23.1" customHeight="1" spans="1:1">
      <c r="A32" s="35"/>
    </row>
    <row r="33" s="23" customFormat="1" ht="23.1" customHeight="1" spans="1:1">
      <c r="A33" s="35"/>
    </row>
    <row r="34" s="23" customFormat="1" ht="23.1" customHeight="1" spans="1:1">
      <c r="A34" s="35"/>
    </row>
    <row r="35" s="23" customFormat="1" ht="23.1" customHeight="1" spans="1:1">
      <c r="A35" s="35"/>
    </row>
    <row r="36" s="23" customFormat="1" ht="23.1" customHeight="1" spans="1:1">
      <c r="A36" s="35"/>
    </row>
    <row r="37" s="23" customFormat="1" ht="23.1" customHeight="1" spans="1:1">
      <c r="A37" s="35"/>
    </row>
    <row r="38" s="23" customFormat="1" ht="23.1" customHeight="1" spans="1:1">
      <c r="A38" s="35"/>
    </row>
  </sheetData>
  <mergeCells count="1">
    <mergeCell ref="A2:C2"/>
  </mergeCells>
  <pageMargins left="0.75" right="0.75" top="1" bottom="1" header="0.5" footer="0.5"/>
  <pageSetup paperSize="9" orientation="portrait"/>
  <headerFooter/>
  <colBreaks count="1" manualBreakCount="1">
    <brk id="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view="pageBreakPreview" zoomScaleNormal="100" topLeftCell="A10" workbookViewId="0">
      <selection activeCell="H14" sqref="H14"/>
    </sheetView>
  </sheetViews>
  <sheetFormatPr defaultColWidth="6.88333333333333" defaultRowHeight="11.25" outlineLevelCol="3"/>
  <cols>
    <col min="1" max="1" width="19" style="23" customWidth="1"/>
    <col min="2" max="2" width="30.3833333333333" style="23" customWidth="1"/>
    <col min="3" max="3" width="28" style="23" customWidth="1"/>
    <col min="4" max="4" width="6.13333333333333" style="23" customWidth="1"/>
    <col min="5" max="5" width="6.88333333333333" style="23" customWidth="1"/>
    <col min="6" max="16384" width="6.88333333333333" style="23"/>
  </cols>
  <sheetData>
    <row r="1" s="23" customFormat="1" ht="23.25" customHeight="1" spans="2:4">
      <c r="B1" s="25"/>
      <c r="C1" s="15" t="s">
        <v>234</v>
      </c>
      <c r="D1" s="26"/>
    </row>
    <row r="2" s="23" customFormat="1" ht="45" customHeight="1" spans="1:4">
      <c r="A2" s="27" t="s">
        <v>14</v>
      </c>
      <c r="B2" s="27"/>
      <c r="C2" s="27"/>
      <c r="D2" s="26"/>
    </row>
    <row r="3" s="23" customFormat="1" ht="23.25" customHeight="1" spans="3:4">
      <c r="C3" s="28" t="s">
        <v>215</v>
      </c>
      <c r="D3" s="26"/>
    </row>
    <row r="4" s="23" customFormat="1" ht="23.1" customHeight="1" spans="1:4">
      <c r="A4" s="29" t="s">
        <v>235</v>
      </c>
      <c r="B4" s="29" t="s">
        <v>236</v>
      </c>
      <c r="C4" s="29" t="s">
        <v>218</v>
      </c>
      <c r="D4" s="26"/>
    </row>
    <row r="5" s="24" customFormat="1" ht="23.1" customHeight="1" spans="1:4">
      <c r="A5" s="30"/>
      <c r="B5" s="31" t="s">
        <v>135</v>
      </c>
      <c r="C5" s="32">
        <f>C6+C17</f>
        <v>293.09</v>
      </c>
      <c r="D5" s="33"/>
    </row>
    <row r="6" s="23" customFormat="1" ht="23.1" customHeight="1" spans="1:4">
      <c r="A6" s="30" t="s">
        <v>237</v>
      </c>
      <c r="B6" s="31" t="s">
        <v>191</v>
      </c>
      <c r="C6" s="32">
        <f>C7+C8+C9+C10+C11+C12+C13+C14+C15+C16</f>
        <v>268.12</v>
      </c>
      <c r="D6" s="26"/>
    </row>
    <row r="7" s="23" customFormat="1" ht="23.1" customHeight="1" spans="1:4">
      <c r="A7" s="30" t="s">
        <v>238</v>
      </c>
      <c r="B7" s="31" t="s">
        <v>239</v>
      </c>
      <c r="C7" s="32">
        <v>97.6</v>
      </c>
      <c r="D7" s="26"/>
    </row>
    <row r="8" s="23" customFormat="1" ht="23.1" customHeight="1" spans="1:4">
      <c r="A8" s="30" t="s">
        <v>240</v>
      </c>
      <c r="B8" s="31" t="s">
        <v>241</v>
      </c>
      <c r="C8" s="32">
        <f>0.51+0.65+52.47</f>
        <v>53.63</v>
      </c>
      <c r="D8" s="26"/>
    </row>
    <row r="9" s="23" customFormat="1" ht="23.1" customHeight="1" spans="1:4">
      <c r="A9" s="30" t="s">
        <v>242</v>
      </c>
      <c r="B9" s="31" t="s">
        <v>243</v>
      </c>
      <c r="C9" s="32">
        <v>0</v>
      </c>
      <c r="D9" s="26"/>
    </row>
    <row r="10" s="23" customFormat="1" ht="23.1" customHeight="1" spans="1:4">
      <c r="A10" s="30" t="s">
        <v>244</v>
      </c>
      <c r="B10" s="31" t="s">
        <v>245</v>
      </c>
      <c r="C10" s="32">
        <v>43.99</v>
      </c>
      <c r="D10" s="26"/>
    </row>
    <row r="11" s="23" customFormat="1" ht="23.1" customHeight="1" spans="1:4">
      <c r="A11" s="30" t="s">
        <v>246</v>
      </c>
      <c r="B11" s="31" t="s">
        <v>247</v>
      </c>
      <c r="C11" s="32">
        <v>31.05</v>
      </c>
      <c r="D11" s="26"/>
    </row>
    <row r="12" s="23" customFormat="1" ht="23.1" customHeight="1" spans="1:4">
      <c r="A12" s="30" t="s">
        <v>248</v>
      </c>
      <c r="B12" s="31" t="s">
        <v>249</v>
      </c>
      <c r="C12" s="32">
        <v>0</v>
      </c>
      <c r="D12" s="26"/>
    </row>
    <row r="13" s="23" customFormat="1" ht="23.1" customHeight="1" spans="1:4">
      <c r="A13" s="30" t="s">
        <v>250</v>
      </c>
      <c r="B13" s="31" t="s">
        <v>251</v>
      </c>
      <c r="C13" s="32">
        <f>293.09-274.67</f>
        <v>18.42</v>
      </c>
      <c r="D13" s="26"/>
    </row>
    <row r="14" s="23" customFormat="1" ht="23.1" customHeight="1" spans="1:4">
      <c r="A14" s="30" t="s">
        <v>252</v>
      </c>
      <c r="B14" s="31" t="s">
        <v>253</v>
      </c>
      <c r="C14" s="32">
        <v>0</v>
      </c>
      <c r="D14" s="26"/>
    </row>
    <row r="15" s="23" customFormat="1" ht="23.1" customHeight="1" spans="1:4">
      <c r="A15" s="30" t="s">
        <v>254</v>
      </c>
      <c r="B15" s="31" t="s">
        <v>255</v>
      </c>
      <c r="C15" s="32">
        <v>23.43</v>
      </c>
      <c r="D15" s="26"/>
    </row>
    <row r="16" s="23" customFormat="1" ht="23.1" customHeight="1" spans="1:4">
      <c r="A16" s="30" t="s">
        <v>256</v>
      </c>
      <c r="B16" s="31" t="s">
        <v>257</v>
      </c>
      <c r="C16" s="32">
        <v>0</v>
      </c>
      <c r="D16" s="26"/>
    </row>
    <row r="17" s="23" customFormat="1" ht="23.1" customHeight="1" spans="1:4">
      <c r="A17" s="30" t="s">
        <v>258</v>
      </c>
      <c r="B17" s="31" t="s">
        <v>183</v>
      </c>
      <c r="C17" s="32">
        <f>C18+C20</f>
        <v>24.97</v>
      </c>
      <c r="D17" s="26"/>
    </row>
    <row r="18" s="23" customFormat="1" ht="23.1" customHeight="1" spans="1:4">
      <c r="A18" s="30" t="s">
        <v>259</v>
      </c>
      <c r="B18" s="31"/>
      <c r="C18" s="32"/>
      <c r="D18" s="26"/>
    </row>
    <row r="19" s="23" customFormat="1" ht="23.1" customHeight="1" spans="1:4">
      <c r="A19" s="30" t="s">
        <v>260</v>
      </c>
      <c r="B19" s="31"/>
      <c r="C19" s="32"/>
      <c r="D19" s="26"/>
    </row>
    <row r="20" s="23" customFormat="1" ht="23.1" customHeight="1" spans="1:4">
      <c r="A20" s="30" t="s">
        <v>261</v>
      </c>
      <c r="B20" s="31" t="s">
        <v>262</v>
      </c>
      <c r="C20" s="32">
        <v>24.97</v>
      </c>
      <c r="D20" s="26"/>
    </row>
    <row r="21" s="23" customFormat="1" ht="23.1" customHeight="1" spans="1:4">
      <c r="A21" s="30"/>
      <c r="B21" s="31"/>
      <c r="C21" s="32"/>
      <c r="D21" s="34"/>
    </row>
    <row r="22" s="23" customFormat="1" ht="23.1" customHeight="1" spans="1:4">
      <c r="A22" s="30"/>
      <c r="B22" s="31"/>
      <c r="C22" s="32"/>
      <c r="D22" s="34"/>
    </row>
    <row r="23" s="23" customFormat="1" ht="23.1" customHeight="1" spans="1:4">
      <c r="A23" s="30"/>
      <c r="B23" s="31"/>
      <c r="C23" s="32"/>
      <c r="D23" s="34"/>
    </row>
    <row r="24" s="23" customFormat="1" ht="23.1" customHeight="1" spans="1:4">
      <c r="A24" s="30"/>
      <c r="B24" s="31"/>
      <c r="C24" s="32"/>
      <c r="D24" s="34"/>
    </row>
    <row r="25" s="23" customFormat="1" ht="23.1" customHeight="1" spans="1:4">
      <c r="A25" s="30"/>
      <c r="B25" s="31"/>
      <c r="C25" s="32"/>
      <c r="D25" s="26"/>
    </row>
    <row r="26" s="23" customFormat="1" ht="23.1" customHeight="1" spans="1:4">
      <c r="A26" s="30"/>
      <c r="B26" s="31"/>
      <c r="C26" s="32"/>
      <c r="D26" s="34"/>
    </row>
    <row r="27" s="23" customFormat="1" ht="23.1" customHeight="1" spans="1:3">
      <c r="A27" s="30"/>
      <c r="B27" s="31"/>
      <c r="C27" s="32"/>
    </row>
    <row r="28" s="23" customFormat="1" ht="23.1" customHeight="1" spans="1:3">
      <c r="A28" s="30"/>
      <c r="B28" s="31"/>
      <c r="C28" s="32"/>
    </row>
    <row r="29" s="23" customFormat="1" ht="23.1" customHeight="1" spans="1:3">
      <c r="A29" s="30"/>
      <c r="B29" s="31"/>
      <c r="C29" s="32"/>
    </row>
    <row r="30" s="23" customFormat="1" ht="23.1" customHeight="1" spans="1:3">
      <c r="A30" s="30"/>
      <c r="B30" s="31"/>
      <c r="C30" s="32"/>
    </row>
    <row r="31" s="23" customFormat="1" ht="23.1" customHeight="1" spans="1:3">
      <c r="A31" s="30"/>
      <c r="B31" s="31"/>
      <c r="C31" s="32"/>
    </row>
    <row r="32" s="23" customFormat="1" ht="23.1" customHeight="1"/>
    <row r="33" s="23" customFormat="1" ht="23.1" customHeight="1"/>
    <row r="34" s="23" customFormat="1" ht="23.1" customHeight="1"/>
    <row r="35" s="23" customFormat="1" ht="23.1" customHeight="1"/>
    <row r="36" s="23" customFormat="1" ht="23.1" customHeight="1"/>
    <row r="37" s="23" customFormat="1" ht="23.1" customHeight="1"/>
    <row r="38" s="23" customFormat="1" ht="23.1" customHeight="1"/>
    <row r="39" s="23" customFormat="1" ht="23.1" customHeight="1"/>
    <row r="40" s="23" customFormat="1" ht="23.1" customHeight="1"/>
    <row r="41" s="23" customFormat="1" ht="23.1" customHeight="1"/>
  </sheetData>
  <mergeCells count="1">
    <mergeCell ref="A2:C2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view="pageBreakPreview" zoomScaleNormal="100" workbookViewId="0">
      <selection activeCell="D8" sqref="D8"/>
    </sheetView>
  </sheetViews>
  <sheetFormatPr defaultColWidth="9" defaultRowHeight="13.5"/>
  <cols>
    <col min="1" max="1" width="4.28333333333333" customWidth="1"/>
    <col min="2" max="2" width="4.71666666666667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" customHeight="1" spans="1:14">
      <c r="A2" s="4" t="s">
        <v>15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31</v>
      </c>
      <c r="N3" s="16"/>
    </row>
    <row r="4" ht="42" customHeight="1" spans="1:14">
      <c r="A4" s="6" t="s">
        <v>155</v>
      </c>
      <c r="B4" s="6"/>
      <c r="C4" s="6"/>
      <c r="D4" s="6" t="s">
        <v>172</v>
      </c>
      <c r="E4" s="6" t="s">
        <v>173</v>
      </c>
      <c r="F4" s="6" t="s">
        <v>190</v>
      </c>
      <c r="G4" s="6" t="s">
        <v>175</v>
      </c>
      <c r="H4" s="6"/>
      <c r="I4" s="6"/>
      <c r="J4" s="6"/>
      <c r="K4" s="6"/>
      <c r="L4" s="6" t="s">
        <v>179</v>
      </c>
      <c r="M4" s="6"/>
      <c r="N4" s="6"/>
    </row>
    <row r="5" ht="39.75" customHeight="1" spans="1:14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135</v>
      </c>
      <c r="H5" s="6" t="s">
        <v>263</v>
      </c>
      <c r="I5" s="6" t="s">
        <v>264</v>
      </c>
      <c r="J5" s="6" t="s">
        <v>265</v>
      </c>
      <c r="K5" s="6" t="s">
        <v>257</v>
      </c>
      <c r="L5" s="6" t="s">
        <v>135</v>
      </c>
      <c r="M5" s="6" t="s">
        <v>191</v>
      </c>
      <c r="N5" s="6" t="s">
        <v>266</v>
      </c>
    </row>
    <row r="6" ht="22.5" customHeight="1" spans="1:14">
      <c r="A6" s="18"/>
      <c r="B6" s="18"/>
      <c r="C6" s="18"/>
      <c r="D6" s="18"/>
      <c r="E6" s="18" t="s">
        <v>135</v>
      </c>
      <c r="F6" s="22">
        <f>F7</f>
        <v>268.12</v>
      </c>
      <c r="G6" s="22">
        <f>G7</f>
        <v>268.12</v>
      </c>
      <c r="H6" s="22">
        <f>H7</f>
        <v>195.22</v>
      </c>
      <c r="I6" s="22">
        <f>I7</f>
        <v>49.47</v>
      </c>
      <c r="J6" s="22">
        <f>J7</f>
        <v>23.43</v>
      </c>
      <c r="K6" s="22"/>
      <c r="L6" s="22"/>
      <c r="M6" s="22"/>
      <c r="N6" s="22"/>
    </row>
    <row r="7" ht="22.5" customHeight="1" spans="1:14">
      <c r="A7" s="14" t="s">
        <v>166</v>
      </c>
      <c r="B7" s="14"/>
      <c r="C7" s="14"/>
      <c r="D7" s="20">
        <v>401008</v>
      </c>
      <c r="E7" s="20" t="s">
        <v>167</v>
      </c>
      <c r="F7" s="22">
        <f>F8</f>
        <v>268.12</v>
      </c>
      <c r="G7" s="22">
        <f>G8</f>
        <v>268.12</v>
      </c>
      <c r="H7" s="22">
        <f>H8</f>
        <v>195.22</v>
      </c>
      <c r="I7" s="22">
        <f>I8</f>
        <v>49.47</v>
      </c>
      <c r="J7" s="22">
        <f>J8</f>
        <v>23.43</v>
      </c>
      <c r="K7" s="22"/>
      <c r="L7" s="22"/>
      <c r="M7" s="22"/>
      <c r="N7" s="22"/>
    </row>
    <row r="8" ht="22.5" customHeight="1" spans="1:14">
      <c r="A8" s="14" t="s">
        <v>166</v>
      </c>
      <c r="B8" s="14" t="s">
        <v>168</v>
      </c>
      <c r="C8" s="14"/>
      <c r="D8" s="20">
        <f>D7</f>
        <v>401008</v>
      </c>
      <c r="E8" s="20" t="s">
        <v>169</v>
      </c>
      <c r="F8" s="22">
        <f>F9</f>
        <v>268.12</v>
      </c>
      <c r="G8" s="22">
        <f>G9</f>
        <v>268.12</v>
      </c>
      <c r="H8" s="22">
        <f>H9</f>
        <v>195.22</v>
      </c>
      <c r="I8" s="22">
        <f>I9</f>
        <v>49.47</v>
      </c>
      <c r="J8" s="22">
        <f>J9</f>
        <v>23.43</v>
      </c>
      <c r="K8" s="22"/>
      <c r="L8" s="22"/>
      <c r="M8" s="22"/>
      <c r="N8" s="22"/>
    </row>
    <row r="9" ht="22.5" customHeight="1" spans="1:14">
      <c r="A9" s="14" t="s">
        <v>166</v>
      </c>
      <c r="B9" s="14" t="s">
        <v>168</v>
      </c>
      <c r="C9" s="14" t="s">
        <v>168</v>
      </c>
      <c r="D9" s="20">
        <f>D8</f>
        <v>401008</v>
      </c>
      <c r="E9" s="20" t="s">
        <v>170</v>
      </c>
      <c r="F9" s="22">
        <f>G9</f>
        <v>268.12</v>
      </c>
      <c r="G9" s="22">
        <f>'8一般公共预算基本支出表（政府预算）'!C6</f>
        <v>268.12</v>
      </c>
      <c r="H9" s="22">
        <f>'8一般公共预算基本支出表（政府预算）'!C7</f>
        <v>195.22</v>
      </c>
      <c r="I9" s="22">
        <f>G9-H9-J9</f>
        <v>49.47</v>
      </c>
      <c r="J9" s="22">
        <f>'8一般公共预算基本支出表（政府预算）'!C9</f>
        <v>23.43</v>
      </c>
      <c r="K9" s="22"/>
      <c r="L9" s="22"/>
      <c r="M9" s="22"/>
      <c r="N9" s="2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scale="92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view="pageBreakPreview" zoomScaleNormal="100" workbookViewId="0">
      <selection activeCell="D8" sqref="D8"/>
    </sheetView>
  </sheetViews>
  <sheetFormatPr defaultColWidth="9" defaultRowHeight="13.5"/>
  <cols>
    <col min="1" max="1" width="5" customWidth="1"/>
    <col min="2" max="2" width="5.14166666666667" customWidth="1"/>
    <col min="3" max="3" width="5.71666666666667" customWidth="1"/>
    <col min="4" max="4" width="8" customWidth="1"/>
    <col min="5" max="5" width="20.1416666666667" customWidth="1"/>
    <col min="6" max="6" width="14" customWidth="1"/>
    <col min="7" max="21" width="7.71666666666667" customWidth="1"/>
    <col min="22" max="22" width="14.3333333333333" customWidth="1"/>
    <col min="23" max="24" width="9.7" customWidth="1"/>
  </cols>
  <sheetData>
    <row r="1" ht="16.5" customHeight="1" spans="1:22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5"/>
      <c r="V1" s="15"/>
    </row>
    <row r="2" ht="50.25" customHeight="1" spans="1:22">
      <c r="A2" s="12" t="s">
        <v>16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6" t="s">
        <v>31</v>
      </c>
      <c r="V3" s="16"/>
    </row>
    <row r="4" ht="27" customHeight="1" spans="1:22">
      <c r="A4" s="6" t="s">
        <v>155</v>
      </c>
      <c r="B4" s="6"/>
      <c r="C4" s="6"/>
      <c r="D4" s="6" t="s">
        <v>172</v>
      </c>
      <c r="E4" s="6" t="s">
        <v>173</v>
      </c>
      <c r="F4" s="6" t="s">
        <v>190</v>
      </c>
      <c r="G4" s="6" t="s">
        <v>267</v>
      </c>
      <c r="H4" s="6"/>
      <c r="I4" s="6"/>
      <c r="J4" s="6"/>
      <c r="K4" s="6"/>
      <c r="L4" s="6" t="s">
        <v>268</v>
      </c>
      <c r="M4" s="6"/>
      <c r="N4" s="6"/>
      <c r="O4" s="6"/>
      <c r="P4" s="6"/>
      <c r="Q4" s="6"/>
      <c r="R4" s="6" t="s">
        <v>265</v>
      </c>
      <c r="S4" s="6" t="s">
        <v>269</v>
      </c>
      <c r="T4" s="6"/>
      <c r="U4" s="6"/>
      <c r="V4" s="6"/>
    </row>
    <row r="5" ht="56.25" customHeight="1" spans="1:22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135</v>
      </c>
      <c r="H5" s="6" t="s">
        <v>270</v>
      </c>
      <c r="I5" s="6" t="s">
        <v>271</v>
      </c>
      <c r="J5" s="6" t="s">
        <v>272</v>
      </c>
      <c r="K5" s="6" t="s">
        <v>273</v>
      </c>
      <c r="L5" s="6" t="s">
        <v>135</v>
      </c>
      <c r="M5" s="6" t="s">
        <v>247</v>
      </c>
      <c r="N5" s="6" t="s">
        <v>249</v>
      </c>
      <c r="O5" s="6" t="s">
        <v>274</v>
      </c>
      <c r="P5" s="6" t="s">
        <v>275</v>
      </c>
      <c r="Q5" s="6" t="s">
        <v>276</v>
      </c>
      <c r="R5" s="6"/>
      <c r="S5" s="6" t="s">
        <v>135</v>
      </c>
      <c r="T5" s="6" t="s">
        <v>277</v>
      </c>
      <c r="U5" s="6" t="s">
        <v>278</v>
      </c>
      <c r="V5" s="6" t="s">
        <v>257</v>
      </c>
    </row>
    <row r="6" ht="22.5" customHeight="1" spans="1:22">
      <c r="A6" s="18"/>
      <c r="B6" s="18"/>
      <c r="C6" s="18"/>
      <c r="D6" s="18"/>
      <c r="E6" s="18" t="s">
        <v>135</v>
      </c>
      <c r="F6" s="19">
        <f>F7</f>
        <v>268.12</v>
      </c>
      <c r="G6" s="19">
        <f t="shared" ref="G6:R6" si="0">G7</f>
        <v>195.22</v>
      </c>
      <c r="H6" s="19">
        <f t="shared" si="0"/>
        <v>97.6</v>
      </c>
      <c r="I6" s="19">
        <f t="shared" si="0"/>
        <v>53.63</v>
      </c>
      <c r="J6" s="19">
        <f t="shared" si="0"/>
        <v>0</v>
      </c>
      <c r="K6" s="19">
        <f t="shared" si="0"/>
        <v>43.99</v>
      </c>
      <c r="L6" s="19">
        <f t="shared" si="0"/>
        <v>49.47</v>
      </c>
      <c r="M6" s="19">
        <f t="shared" si="0"/>
        <v>31.05</v>
      </c>
      <c r="N6" s="19">
        <f t="shared" si="0"/>
        <v>0</v>
      </c>
      <c r="O6" s="19">
        <f t="shared" si="0"/>
        <v>18.42</v>
      </c>
      <c r="P6" s="19">
        <f t="shared" si="0"/>
        <v>0</v>
      </c>
      <c r="Q6" s="19">
        <f t="shared" si="0"/>
        <v>0</v>
      </c>
      <c r="R6" s="19">
        <f t="shared" si="0"/>
        <v>23.43</v>
      </c>
      <c r="S6" s="19"/>
      <c r="T6" s="19"/>
      <c r="U6" s="19"/>
      <c r="V6" s="19"/>
    </row>
    <row r="7" ht="22.5" customHeight="1" spans="1:22">
      <c r="A7" s="14" t="s">
        <v>166</v>
      </c>
      <c r="B7" s="14"/>
      <c r="C7" s="14"/>
      <c r="D7" s="20">
        <v>401008</v>
      </c>
      <c r="E7" s="20" t="s">
        <v>167</v>
      </c>
      <c r="F7" s="19">
        <f>F8</f>
        <v>268.12</v>
      </c>
      <c r="G7" s="19">
        <f t="shared" ref="G7:R7" si="1">G8</f>
        <v>195.22</v>
      </c>
      <c r="H7" s="19">
        <f t="shared" si="1"/>
        <v>97.6</v>
      </c>
      <c r="I7" s="19">
        <f t="shared" si="1"/>
        <v>53.63</v>
      </c>
      <c r="J7" s="19">
        <f t="shared" si="1"/>
        <v>0</v>
      </c>
      <c r="K7" s="19">
        <f t="shared" si="1"/>
        <v>43.99</v>
      </c>
      <c r="L7" s="19">
        <f t="shared" si="1"/>
        <v>49.47</v>
      </c>
      <c r="M7" s="19">
        <f t="shared" si="1"/>
        <v>31.05</v>
      </c>
      <c r="N7" s="19">
        <f t="shared" si="1"/>
        <v>0</v>
      </c>
      <c r="O7" s="19">
        <f t="shared" si="1"/>
        <v>18.42</v>
      </c>
      <c r="P7" s="19">
        <f t="shared" si="1"/>
        <v>0</v>
      </c>
      <c r="Q7" s="19">
        <f t="shared" si="1"/>
        <v>0</v>
      </c>
      <c r="R7" s="19">
        <f t="shared" si="1"/>
        <v>23.43</v>
      </c>
      <c r="S7" s="19"/>
      <c r="T7" s="19"/>
      <c r="U7" s="19"/>
      <c r="V7" s="19"/>
    </row>
    <row r="8" ht="22.5" customHeight="1" spans="1:22">
      <c r="A8" s="14" t="s">
        <v>166</v>
      </c>
      <c r="B8" s="14" t="s">
        <v>168</v>
      </c>
      <c r="C8" s="14"/>
      <c r="D8" s="20">
        <f>D7</f>
        <v>401008</v>
      </c>
      <c r="E8" s="20" t="s">
        <v>169</v>
      </c>
      <c r="F8" s="19">
        <f>F9</f>
        <v>268.12</v>
      </c>
      <c r="G8" s="19">
        <f t="shared" ref="G8:R8" si="2">G9</f>
        <v>195.22</v>
      </c>
      <c r="H8" s="19">
        <f t="shared" si="2"/>
        <v>97.6</v>
      </c>
      <c r="I8" s="19">
        <f t="shared" si="2"/>
        <v>53.63</v>
      </c>
      <c r="J8" s="19">
        <f t="shared" si="2"/>
        <v>0</v>
      </c>
      <c r="K8" s="19">
        <f t="shared" si="2"/>
        <v>43.99</v>
      </c>
      <c r="L8" s="19">
        <f t="shared" si="2"/>
        <v>49.47</v>
      </c>
      <c r="M8" s="19">
        <f t="shared" si="2"/>
        <v>31.05</v>
      </c>
      <c r="N8" s="19">
        <f t="shared" si="2"/>
        <v>0</v>
      </c>
      <c r="O8" s="19">
        <f t="shared" si="2"/>
        <v>18.42</v>
      </c>
      <c r="P8" s="19">
        <f t="shared" si="2"/>
        <v>0</v>
      </c>
      <c r="Q8" s="19">
        <f t="shared" si="2"/>
        <v>0</v>
      </c>
      <c r="R8" s="19">
        <f t="shared" si="2"/>
        <v>23.43</v>
      </c>
      <c r="S8" s="19"/>
      <c r="T8" s="19"/>
      <c r="U8" s="19"/>
      <c r="V8" s="19"/>
    </row>
    <row r="9" ht="22.5" customHeight="1" spans="1:22">
      <c r="A9" s="14" t="s">
        <v>166</v>
      </c>
      <c r="B9" s="14" t="s">
        <v>168</v>
      </c>
      <c r="C9" s="14" t="s">
        <v>168</v>
      </c>
      <c r="D9" s="20">
        <f>D8</f>
        <v>401008</v>
      </c>
      <c r="E9" s="20" t="s">
        <v>170</v>
      </c>
      <c r="F9" s="19">
        <f>G9+L9+R9</f>
        <v>268.12</v>
      </c>
      <c r="G9" s="19">
        <f>H9+I9+J9+K9</f>
        <v>195.22</v>
      </c>
      <c r="H9" s="19">
        <f>'9一般公共预算基本支出表（部门预算）'!C7</f>
        <v>97.6</v>
      </c>
      <c r="I9" s="19">
        <f>'9一般公共预算基本支出表（部门预算）'!C8</f>
        <v>53.63</v>
      </c>
      <c r="J9" s="19"/>
      <c r="K9" s="19">
        <f>'9一般公共预算基本支出表（部门预算）'!C10</f>
        <v>43.99</v>
      </c>
      <c r="L9" s="19">
        <f>M9+N9+O9+P9+Q9</f>
        <v>49.47</v>
      </c>
      <c r="M9" s="19">
        <f>'9一般公共预算基本支出表（部门预算）'!C11</f>
        <v>31.05</v>
      </c>
      <c r="N9" s="19"/>
      <c r="O9" s="19">
        <f>'9一般公共预算基本支出表（部门预算）'!C13</f>
        <v>18.42</v>
      </c>
      <c r="P9" s="19"/>
      <c r="Q9" s="19"/>
      <c r="R9" s="19">
        <f>'10工资福利(政府预算)'!J9</f>
        <v>23.43</v>
      </c>
      <c r="S9" s="19"/>
      <c r="T9" s="19"/>
      <c r="U9" s="19"/>
      <c r="V9" s="19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scale="74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D8" sqref="D8"/>
    </sheetView>
  </sheetViews>
  <sheetFormatPr defaultColWidth="9" defaultRowHeight="13.5"/>
  <cols>
    <col min="1" max="1" width="4.71666666666667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" customWidth="1"/>
  </cols>
  <sheetData>
    <row r="1" ht="16.5" customHeight="1" spans="1:11">
      <c r="A1" s="2"/>
      <c r="B1" s="17"/>
      <c r="C1" s="17"/>
      <c r="D1" s="17"/>
      <c r="E1" s="17"/>
      <c r="F1" s="17"/>
      <c r="G1" s="17"/>
      <c r="H1" s="17"/>
      <c r="I1" s="17"/>
      <c r="J1" s="17"/>
      <c r="K1" s="15"/>
    </row>
    <row r="2" ht="46.5" customHeight="1" spans="1:11">
      <c r="A2" s="4" t="s">
        <v>17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31</v>
      </c>
      <c r="K3" s="16"/>
    </row>
    <row r="4" ht="23.25" customHeight="1" spans="1:11">
      <c r="A4" s="6" t="s">
        <v>155</v>
      </c>
      <c r="B4" s="6"/>
      <c r="C4" s="6"/>
      <c r="D4" s="6" t="s">
        <v>172</v>
      </c>
      <c r="E4" s="6" t="s">
        <v>173</v>
      </c>
      <c r="F4" s="6" t="s">
        <v>279</v>
      </c>
      <c r="G4" s="6" t="s">
        <v>280</v>
      </c>
      <c r="H4" s="6" t="s">
        <v>281</v>
      </c>
      <c r="I4" s="6" t="s">
        <v>282</v>
      </c>
      <c r="J4" s="6" t="s">
        <v>283</v>
      </c>
      <c r="K4" s="6" t="s">
        <v>284</v>
      </c>
    </row>
    <row r="5" ht="23.25" customHeight="1" spans="1:11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8"/>
      <c r="B6" s="18"/>
      <c r="C6" s="18"/>
      <c r="D6" s="18"/>
      <c r="E6" s="18" t="s">
        <v>135</v>
      </c>
      <c r="F6" s="19">
        <f t="shared" ref="F6:K6" si="0">F7</f>
        <v>24.97</v>
      </c>
      <c r="G6" s="19">
        <f t="shared" si="0"/>
        <v>0</v>
      </c>
      <c r="H6" s="19">
        <f t="shared" si="0"/>
        <v>0</v>
      </c>
      <c r="I6" s="19">
        <f t="shared" si="0"/>
        <v>0</v>
      </c>
      <c r="J6" s="19">
        <f t="shared" si="0"/>
        <v>0</v>
      </c>
      <c r="K6" s="19">
        <f t="shared" si="0"/>
        <v>24.97</v>
      </c>
    </row>
    <row r="7" ht="22.5" customHeight="1" spans="1:11">
      <c r="A7" s="14" t="s">
        <v>166</v>
      </c>
      <c r="B7" s="14"/>
      <c r="C7" s="14"/>
      <c r="D7" s="20">
        <v>401008</v>
      </c>
      <c r="E7" s="20" t="s">
        <v>167</v>
      </c>
      <c r="F7" s="19">
        <f t="shared" ref="F7:K7" si="1">F8</f>
        <v>24.97</v>
      </c>
      <c r="G7" s="19">
        <f t="shared" si="1"/>
        <v>0</v>
      </c>
      <c r="H7" s="19">
        <f t="shared" si="1"/>
        <v>0</v>
      </c>
      <c r="I7" s="19">
        <f t="shared" si="1"/>
        <v>0</v>
      </c>
      <c r="J7" s="19">
        <f t="shared" si="1"/>
        <v>0</v>
      </c>
      <c r="K7" s="19">
        <f t="shared" si="1"/>
        <v>24.97</v>
      </c>
    </row>
    <row r="8" ht="22.5" customHeight="1" spans="1:11">
      <c r="A8" s="14" t="s">
        <v>166</v>
      </c>
      <c r="B8" s="14" t="s">
        <v>168</v>
      </c>
      <c r="C8" s="14"/>
      <c r="D8" s="20">
        <f>D7</f>
        <v>401008</v>
      </c>
      <c r="E8" s="20" t="s">
        <v>169</v>
      </c>
      <c r="F8" s="19">
        <f t="shared" ref="F8:K8" si="2">F9</f>
        <v>24.97</v>
      </c>
      <c r="G8" s="19">
        <f t="shared" si="2"/>
        <v>0</v>
      </c>
      <c r="H8" s="19">
        <f t="shared" si="2"/>
        <v>0</v>
      </c>
      <c r="I8" s="19">
        <f t="shared" si="2"/>
        <v>0</v>
      </c>
      <c r="J8" s="19">
        <f t="shared" si="2"/>
        <v>0</v>
      </c>
      <c r="K8" s="19">
        <f t="shared" si="2"/>
        <v>24.97</v>
      </c>
    </row>
    <row r="9" ht="22.5" customHeight="1" spans="1:11">
      <c r="A9" s="14" t="s">
        <v>166</v>
      </c>
      <c r="B9" s="14" t="s">
        <v>168</v>
      </c>
      <c r="C9" s="14" t="s">
        <v>168</v>
      </c>
      <c r="D9" s="20">
        <f>D8</f>
        <v>401008</v>
      </c>
      <c r="E9" s="20" t="s">
        <v>170</v>
      </c>
      <c r="F9" s="19">
        <f>K9</f>
        <v>24.97</v>
      </c>
      <c r="G9" s="19"/>
      <c r="H9" s="19"/>
      <c r="I9" s="19"/>
      <c r="J9" s="19"/>
      <c r="K9" s="19">
        <f>'9一般公共预算基本支出表（部门预算）'!C20</f>
        <v>24.97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view="pageBreakPreview" zoomScaleNormal="100" workbookViewId="0">
      <selection activeCell="D8" sqref="D8"/>
    </sheetView>
  </sheetViews>
  <sheetFormatPr defaultColWidth="9" defaultRowHeight="13.5"/>
  <cols>
    <col min="1" max="1" width="4.71666666666667" customWidth="1"/>
    <col min="2" max="2" width="5.425" customWidth="1"/>
    <col min="3" max="3" width="6" customWidth="1"/>
    <col min="4" max="4" width="9.7" customWidth="1"/>
    <col min="5" max="5" width="20.1416666666667" customWidth="1"/>
    <col min="6" max="18" width="7.71666666666667" customWidth="1"/>
    <col min="19" max="20" width="9.7" customWidth="1"/>
  </cols>
  <sheetData>
    <row r="1" ht="16.5" customHeight="1" spans="1:18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5"/>
      <c r="R1" s="15"/>
    </row>
    <row r="2" ht="40.5" customHeight="1" spans="1:18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6" t="s">
        <v>31</v>
      </c>
      <c r="R3" s="16"/>
    </row>
    <row r="4" ht="24" customHeight="1" spans="1:18">
      <c r="A4" s="6" t="s">
        <v>155</v>
      </c>
      <c r="B4" s="6"/>
      <c r="C4" s="6"/>
      <c r="D4" s="6" t="s">
        <v>172</v>
      </c>
      <c r="E4" s="6" t="s">
        <v>173</v>
      </c>
      <c r="F4" s="6" t="s">
        <v>279</v>
      </c>
      <c r="G4" s="6" t="s">
        <v>285</v>
      </c>
      <c r="H4" s="6" t="s">
        <v>286</v>
      </c>
      <c r="I4" s="6" t="s">
        <v>287</v>
      </c>
      <c r="J4" s="6" t="s">
        <v>288</v>
      </c>
      <c r="K4" s="6" t="s">
        <v>289</v>
      </c>
      <c r="L4" s="6" t="s">
        <v>290</v>
      </c>
      <c r="M4" s="6" t="s">
        <v>291</v>
      </c>
      <c r="N4" s="6" t="s">
        <v>281</v>
      </c>
      <c r="O4" s="6" t="s">
        <v>292</v>
      </c>
      <c r="P4" s="6" t="s">
        <v>293</v>
      </c>
      <c r="Q4" s="6" t="s">
        <v>282</v>
      </c>
      <c r="R4" s="6" t="s">
        <v>284</v>
      </c>
    </row>
    <row r="5" ht="21.75" customHeight="1" spans="1:18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8"/>
      <c r="B6" s="18"/>
      <c r="C6" s="18"/>
      <c r="D6" s="18"/>
      <c r="E6" s="18" t="s">
        <v>135</v>
      </c>
      <c r="F6" s="19">
        <f>F7</f>
        <v>24.97</v>
      </c>
      <c r="G6" s="19">
        <f t="shared" ref="G6:R6" si="0">G7</f>
        <v>0</v>
      </c>
      <c r="H6" s="19">
        <f t="shared" si="0"/>
        <v>0</v>
      </c>
      <c r="I6" s="19">
        <f t="shared" si="0"/>
        <v>0</v>
      </c>
      <c r="J6" s="19">
        <f t="shared" si="0"/>
        <v>0</v>
      </c>
      <c r="K6" s="19">
        <f t="shared" si="0"/>
        <v>0</v>
      </c>
      <c r="L6" s="19">
        <f t="shared" si="0"/>
        <v>0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24.97</v>
      </c>
    </row>
    <row r="7" ht="22.5" customHeight="1" spans="1:18">
      <c r="A7" s="14" t="s">
        <v>166</v>
      </c>
      <c r="B7" s="14"/>
      <c r="C7" s="14"/>
      <c r="D7" s="20">
        <v>401008</v>
      </c>
      <c r="E7" s="20" t="s">
        <v>167</v>
      </c>
      <c r="F7" s="19">
        <f>F8</f>
        <v>24.97</v>
      </c>
      <c r="G7" s="19">
        <f t="shared" ref="G7:R7" si="1">G8</f>
        <v>0</v>
      </c>
      <c r="H7" s="19">
        <f t="shared" si="1"/>
        <v>0</v>
      </c>
      <c r="I7" s="19">
        <f t="shared" si="1"/>
        <v>0</v>
      </c>
      <c r="J7" s="19">
        <f t="shared" si="1"/>
        <v>0</v>
      </c>
      <c r="K7" s="19">
        <f t="shared" si="1"/>
        <v>0</v>
      </c>
      <c r="L7" s="19">
        <f t="shared" si="1"/>
        <v>0</v>
      </c>
      <c r="M7" s="19">
        <f t="shared" si="1"/>
        <v>0</v>
      </c>
      <c r="N7" s="19">
        <f t="shared" si="1"/>
        <v>0</v>
      </c>
      <c r="O7" s="19">
        <f t="shared" si="1"/>
        <v>0</v>
      </c>
      <c r="P7" s="19">
        <f t="shared" si="1"/>
        <v>0</v>
      </c>
      <c r="Q7" s="19">
        <f t="shared" si="1"/>
        <v>0</v>
      </c>
      <c r="R7" s="19">
        <f t="shared" si="1"/>
        <v>24.97</v>
      </c>
    </row>
    <row r="8" ht="22.5" customHeight="1" spans="1:18">
      <c r="A8" s="14" t="s">
        <v>166</v>
      </c>
      <c r="B8" s="14" t="s">
        <v>168</v>
      </c>
      <c r="C8" s="14"/>
      <c r="D8" s="20">
        <f>D7</f>
        <v>401008</v>
      </c>
      <c r="E8" s="20" t="s">
        <v>169</v>
      </c>
      <c r="F8" s="19">
        <f>F9</f>
        <v>24.97</v>
      </c>
      <c r="G8" s="19">
        <f t="shared" ref="G8:R8" si="2">G9</f>
        <v>0</v>
      </c>
      <c r="H8" s="19">
        <f t="shared" si="2"/>
        <v>0</v>
      </c>
      <c r="I8" s="19">
        <f t="shared" si="2"/>
        <v>0</v>
      </c>
      <c r="J8" s="19">
        <f t="shared" si="2"/>
        <v>0</v>
      </c>
      <c r="K8" s="19">
        <f t="shared" si="2"/>
        <v>0</v>
      </c>
      <c r="L8" s="19">
        <f t="shared" si="2"/>
        <v>0</v>
      </c>
      <c r="M8" s="19">
        <f t="shared" si="2"/>
        <v>0</v>
      </c>
      <c r="N8" s="19">
        <f t="shared" si="2"/>
        <v>0</v>
      </c>
      <c r="O8" s="19">
        <f t="shared" si="2"/>
        <v>0</v>
      </c>
      <c r="P8" s="19">
        <f t="shared" si="2"/>
        <v>0</v>
      </c>
      <c r="Q8" s="19">
        <f t="shared" si="2"/>
        <v>0</v>
      </c>
      <c r="R8" s="19">
        <f t="shared" si="2"/>
        <v>24.97</v>
      </c>
    </row>
    <row r="9" ht="22.5" customHeight="1" spans="1:18">
      <c r="A9" s="14" t="s">
        <v>166</v>
      </c>
      <c r="B9" s="14" t="s">
        <v>168</v>
      </c>
      <c r="C9" s="14" t="s">
        <v>168</v>
      </c>
      <c r="D9" s="20">
        <f>D8</f>
        <v>401008</v>
      </c>
      <c r="E9" s="20" t="s">
        <v>170</v>
      </c>
      <c r="F9" s="19">
        <f>R9</f>
        <v>24.97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>
        <f>'12个人家庭(政府预算)'!K9</f>
        <v>24.97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scale="97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J10" sqref="J10"/>
    </sheetView>
  </sheetViews>
  <sheetFormatPr defaultColWidth="9" defaultRowHeight="13.5"/>
  <cols>
    <col min="1" max="1" width="3.7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36" customHeight="1" spans="1:20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31</v>
      </c>
      <c r="T3" s="16"/>
    </row>
    <row r="4" ht="28.5" customHeight="1" spans="1:20">
      <c r="A4" s="6" t="s">
        <v>155</v>
      </c>
      <c r="B4" s="6"/>
      <c r="C4" s="6"/>
      <c r="D4" s="6" t="s">
        <v>172</v>
      </c>
      <c r="E4" s="6" t="s">
        <v>173</v>
      </c>
      <c r="F4" s="6" t="s">
        <v>279</v>
      </c>
      <c r="G4" s="6" t="s">
        <v>176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179</v>
      </c>
      <c r="S4" s="6"/>
      <c r="T4" s="6"/>
    </row>
    <row r="5" ht="36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135</v>
      </c>
      <c r="H5" s="6" t="s">
        <v>294</v>
      </c>
      <c r="I5" s="6" t="s">
        <v>226</v>
      </c>
      <c r="J5" s="6" t="s">
        <v>228</v>
      </c>
      <c r="K5" s="6" t="s">
        <v>295</v>
      </c>
      <c r="L5" s="6" t="s">
        <v>296</v>
      </c>
      <c r="M5" s="6" t="s">
        <v>297</v>
      </c>
      <c r="N5" s="6" t="s">
        <v>298</v>
      </c>
      <c r="O5" s="6" t="s">
        <v>299</v>
      </c>
      <c r="P5" s="6" t="s">
        <v>300</v>
      </c>
      <c r="Q5" s="6" t="s">
        <v>301</v>
      </c>
      <c r="R5" s="6" t="s">
        <v>135</v>
      </c>
      <c r="S5" s="6" t="s">
        <v>302</v>
      </c>
      <c r="T5" s="6" t="s">
        <v>266</v>
      </c>
    </row>
    <row r="6" ht="22.5" customHeight="1" spans="1:20">
      <c r="A6" s="18"/>
      <c r="B6" s="18"/>
      <c r="C6" s="18"/>
      <c r="D6" s="18"/>
      <c r="E6" s="18"/>
      <c r="F6" s="22">
        <v>0</v>
      </c>
      <c r="G6" s="22">
        <v>0</v>
      </c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ht="22.5" customHeight="1" spans="1:20">
      <c r="A7" s="14"/>
      <c r="B7" s="14"/>
      <c r="C7" s="14"/>
      <c r="D7" s="20"/>
      <c r="E7" s="20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</row>
    <row r="8" ht="22.5" customHeight="1" spans="1:20">
      <c r="A8" s="14"/>
      <c r="B8" s="14"/>
      <c r="C8" s="14"/>
      <c r="D8" s="20"/>
      <c r="E8" s="20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</row>
    <row r="9" ht="22.5" customHeight="1" spans="1:20">
      <c r="A9" s="14"/>
      <c r="B9" s="14"/>
      <c r="C9" s="14"/>
      <c r="D9" s="20"/>
      <c r="E9" s="20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workbookViewId="0">
      <selection activeCell="K12" sqref="K12"/>
    </sheetView>
  </sheetViews>
  <sheetFormatPr defaultColWidth="9" defaultRowHeight="13.5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" customWidth="1"/>
    <col min="7" max="33" width="7.14166666666667" customWidth="1"/>
    <col min="34" max="35" width="9.7" customWidth="1"/>
  </cols>
  <sheetData>
    <row r="1" customHeight="1" spans="1:33">
      <c r="A1" s="2"/>
      <c r="B1" s="17"/>
      <c r="C1" s="17"/>
      <c r="D1" s="17"/>
      <c r="E1" s="17"/>
      <c r="F1" s="2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5"/>
      <c r="AG1" s="15"/>
    </row>
    <row r="2" ht="44.25" customHeight="1" spans="1:33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6" t="s">
        <v>31</v>
      </c>
      <c r="AG3" s="16"/>
    </row>
    <row r="4" ht="24.75" customHeight="1" spans="1:33">
      <c r="A4" s="6" t="s">
        <v>155</v>
      </c>
      <c r="B4" s="6"/>
      <c r="C4" s="6"/>
      <c r="D4" s="6" t="s">
        <v>172</v>
      </c>
      <c r="E4" s="6" t="s">
        <v>173</v>
      </c>
      <c r="F4" s="6" t="s">
        <v>303</v>
      </c>
      <c r="G4" s="6" t="s">
        <v>304</v>
      </c>
      <c r="H4" s="6" t="s">
        <v>305</v>
      </c>
      <c r="I4" s="6" t="s">
        <v>306</v>
      </c>
      <c r="J4" s="6" t="s">
        <v>307</v>
      </c>
      <c r="K4" s="6" t="s">
        <v>308</v>
      </c>
      <c r="L4" s="6" t="s">
        <v>309</v>
      </c>
      <c r="M4" s="6" t="s">
        <v>310</v>
      </c>
      <c r="N4" s="6" t="s">
        <v>311</v>
      </c>
      <c r="O4" s="6" t="s">
        <v>312</v>
      </c>
      <c r="P4" s="6" t="s">
        <v>313</v>
      </c>
      <c r="Q4" s="6" t="s">
        <v>298</v>
      </c>
      <c r="R4" s="6" t="s">
        <v>300</v>
      </c>
      <c r="S4" s="6" t="s">
        <v>314</v>
      </c>
      <c r="T4" s="6" t="s">
        <v>226</v>
      </c>
      <c r="U4" s="6" t="s">
        <v>228</v>
      </c>
      <c r="V4" s="6" t="s">
        <v>297</v>
      </c>
      <c r="W4" s="6" t="s">
        <v>315</v>
      </c>
      <c r="X4" s="6" t="s">
        <v>316</v>
      </c>
      <c r="Y4" s="6" t="s">
        <v>317</v>
      </c>
      <c r="Z4" s="6" t="s">
        <v>318</v>
      </c>
      <c r="AA4" s="6" t="s">
        <v>296</v>
      </c>
      <c r="AB4" s="6" t="s">
        <v>319</v>
      </c>
      <c r="AC4" s="6" t="s">
        <v>320</v>
      </c>
      <c r="AD4" s="6" t="s">
        <v>299</v>
      </c>
      <c r="AE4" s="6" t="s">
        <v>321</v>
      </c>
      <c r="AF4" s="6" t="s">
        <v>322</v>
      </c>
      <c r="AG4" s="6" t="s">
        <v>301</v>
      </c>
    </row>
    <row r="5" ht="21.75" customHeight="1" spans="1:33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21"/>
      <c r="C6" s="21"/>
      <c r="D6" s="21"/>
      <c r="E6" s="21"/>
      <c r="F6" s="22">
        <v>0</v>
      </c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ht="22.5" customHeight="1" spans="1:33">
      <c r="A7" s="14"/>
      <c r="B7" s="14"/>
      <c r="C7" s="14"/>
      <c r="D7" s="20"/>
      <c r="E7" s="20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</row>
    <row r="8" ht="22.5" customHeight="1" spans="1:33">
      <c r="A8" s="14"/>
      <c r="B8" s="14"/>
      <c r="C8" s="14"/>
      <c r="D8" s="20"/>
      <c r="E8" s="20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</row>
    <row r="9" ht="22.5" customHeight="1" spans="1:33">
      <c r="A9" s="14"/>
      <c r="B9" s="14"/>
      <c r="C9" s="14"/>
      <c r="D9" s="20"/>
      <c r="E9" s="20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A7" sqref="A7:B7"/>
    </sheetView>
  </sheetViews>
  <sheetFormatPr defaultColWidth="9" defaultRowHeight="13.5" outlineLevelRow="6" outlineLevelCol="7"/>
  <cols>
    <col min="1" max="1" width="12.8583333333333" customWidth="1"/>
    <col min="2" max="2" width="29.7166666666667" customWidth="1"/>
    <col min="3" max="3" width="20.7166666666667" customWidth="1"/>
    <col min="4" max="4" width="12.2833333333333" customWidth="1"/>
    <col min="5" max="5" width="10.2833333333333" customWidth="1"/>
    <col min="6" max="6" width="14.1416666666667" customWidth="1"/>
    <col min="7" max="8" width="13.7" customWidth="1"/>
    <col min="9" max="9" width="9.7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3.75" customHeight="1" spans="1:8">
      <c r="A2" s="4" t="s">
        <v>21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31</v>
      </c>
    </row>
    <row r="4" ht="23.25" customHeight="1" spans="1:8">
      <c r="A4" s="6" t="s">
        <v>323</v>
      </c>
      <c r="B4" s="6" t="s">
        <v>324</v>
      </c>
      <c r="C4" s="6" t="s">
        <v>325</v>
      </c>
      <c r="D4" s="6" t="s">
        <v>326</v>
      </c>
      <c r="E4" s="6" t="s">
        <v>327</v>
      </c>
      <c r="F4" s="6"/>
      <c r="G4" s="6"/>
      <c r="H4" s="6" t="s">
        <v>328</v>
      </c>
    </row>
    <row r="5" ht="25.5" customHeight="1" spans="1:8">
      <c r="A5" s="6"/>
      <c r="B5" s="6"/>
      <c r="C5" s="6"/>
      <c r="D5" s="6"/>
      <c r="E5" s="6" t="s">
        <v>137</v>
      </c>
      <c r="F5" s="6" t="s">
        <v>329</v>
      </c>
      <c r="G5" s="6" t="s">
        <v>330</v>
      </c>
      <c r="H5" s="6"/>
    </row>
    <row r="6" ht="22.5" customHeight="1" spans="1:8">
      <c r="A6" s="18"/>
      <c r="B6" s="18" t="s">
        <v>135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</row>
    <row r="7" ht="22.5" customHeight="1" spans="1:8">
      <c r="A7" s="20"/>
      <c r="B7" s="20"/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8" sqref="G18"/>
    </sheetView>
  </sheetViews>
  <sheetFormatPr defaultColWidth="9" defaultRowHeight="13.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" customWidth="1"/>
    <col min="6" max="6" width="13.8583333333333" customWidth="1"/>
    <col min="7" max="7" width="14.1416666666667" customWidth="1"/>
    <col min="8" max="8" width="16.2833333333333" customWidth="1"/>
    <col min="9" max="9" width="9.7" customWidth="1"/>
  </cols>
  <sheetData>
    <row r="1" ht="16.5" customHeight="1" spans="1:8">
      <c r="A1" s="2"/>
      <c r="B1" s="17"/>
      <c r="C1" s="17"/>
      <c r="D1" s="17"/>
      <c r="E1" s="17"/>
      <c r="F1" s="17"/>
      <c r="G1" s="15"/>
      <c r="H1" s="15"/>
    </row>
    <row r="2" ht="39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31</v>
      </c>
    </row>
    <row r="4" ht="23.25" customHeight="1" spans="1:8">
      <c r="A4" s="6" t="s">
        <v>156</v>
      </c>
      <c r="B4" s="6" t="s">
        <v>157</v>
      </c>
      <c r="C4" s="6" t="s">
        <v>135</v>
      </c>
      <c r="D4" s="6" t="s">
        <v>331</v>
      </c>
      <c r="E4" s="6"/>
      <c r="F4" s="6"/>
      <c r="G4" s="6"/>
      <c r="H4" s="6" t="s">
        <v>159</v>
      </c>
    </row>
    <row r="5" ht="19.5" customHeight="1" spans="1:8">
      <c r="A5" s="6"/>
      <c r="B5" s="6"/>
      <c r="C5" s="6"/>
      <c r="D5" s="6" t="s">
        <v>137</v>
      </c>
      <c r="E5" s="6" t="s">
        <v>212</v>
      </c>
      <c r="F5" s="6"/>
      <c r="G5" s="6" t="s">
        <v>213</v>
      </c>
      <c r="H5" s="6"/>
    </row>
    <row r="6" ht="27.75" customHeight="1" spans="1:8">
      <c r="A6" s="6"/>
      <c r="B6" s="6"/>
      <c r="C6" s="6"/>
      <c r="D6" s="6"/>
      <c r="E6" s="6" t="s">
        <v>191</v>
      </c>
      <c r="F6" s="6" t="s">
        <v>183</v>
      </c>
      <c r="G6" s="6"/>
      <c r="H6" s="6"/>
    </row>
    <row r="7" ht="22.5" customHeight="1" spans="1:8">
      <c r="A7" s="18"/>
      <c r="B7" s="6" t="s">
        <v>135</v>
      </c>
      <c r="C7" s="19">
        <v>0</v>
      </c>
      <c r="D7" s="19">
        <v>0</v>
      </c>
      <c r="E7" s="19"/>
      <c r="F7" s="19"/>
      <c r="G7" s="19"/>
      <c r="H7" s="19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view="pageBreakPreview" zoomScaleNormal="100" topLeftCell="A4" workbookViewId="0">
      <selection activeCell="B12" sqref="B12"/>
    </sheetView>
  </sheetViews>
  <sheetFormatPr defaultColWidth="9" defaultRowHeight="13.5" outlineLevelCol="1"/>
  <cols>
    <col min="1" max="1" width="9.85833333333333" style="59" customWidth="1"/>
    <col min="2" max="2" width="91.3833333333333" style="59" customWidth="1"/>
    <col min="3" max="3" width="9.7" style="59" customWidth="1"/>
    <col min="4" max="16384" width="9" style="59"/>
  </cols>
  <sheetData>
    <row r="1" s="59" customFormat="1" ht="33" customHeight="1" spans="1:2">
      <c r="A1" s="60" t="s">
        <v>4</v>
      </c>
      <c r="B1" s="60"/>
    </row>
    <row r="2" s="59" customFormat="1" ht="24.75" customHeight="1" spans="1:2">
      <c r="A2" s="60"/>
      <c r="B2" s="60"/>
    </row>
    <row r="3" s="59" customFormat="1" ht="30.75" customHeight="1" spans="1:2">
      <c r="A3" s="61" t="s">
        <v>5</v>
      </c>
      <c r="B3" s="61"/>
    </row>
    <row r="4" s="59" customFormat="1" ht="32.25" customHeight="1" spans="1:2">
      <c r="A4" s="62">
        <v>1</v>
      </c>
      <c r="B4" s="63" t="s">
        <v>6</v>
      </c>
    </row>
    <row r="5" s="59" customFormat="1" ht="32.25" customHeight="1" spans="1:2">
      <c r="A5" s="62">
        <v>2</v>
      </c>
      <c r="B5" s="63" t="s">
        <v>7</v>
      </c>
    </row>
    <row r="6" s="59" customFormat="1" ht="32.25" customHeight="1" spans="1:2">
      <c r="A6" s="62">
        <v>3</v>
      </c>
      <c r="B6" s="63" t="s">
        <v>8</v>
      </c>
    </row>
    <row r="7" s="59" customFormat="1" ht="32.25" customHeight="1" spans="1:2">
      <c r="A7" s="62">
        <v>4</v>
      </c>
      <c r="B7" s="63" t="s">
        <v>9</v>
      </c>
    </row>
    <row r="8" s="59" customFormat="1" ht="32.25" customHeight="1" spans="1:2">
      <c r="A8" s="62">
        <v>5</v>
      </c>
      <c r="B8" s="63" t="s">
        <v>10</v>
      </c>
    </row>
    <row r="9" s="59" customFormat="1" ht="32.25" customHeight="1" spans="1:2">
      <c r="A9" s="62">
        <v>6</v>
      </c>
      <c r="B9" s="63" t="s">
        <v>11</v>
      </c>
    </row>
    <row r="10" s="59" customFormat="1" ht="32.25" customHeight="1" spans="1:2">
      <c r="A10" s="62">
        <v>7</v>
      </c>
      <c r="B10" s="63" t="s">
        <v>12</v>
      </c>
    </row>
    <row r="11" s="59" customFormat="1" ht="32.25" customHeight="1" spans="1:2">
      <c r="A11" s="62">
        <v>8</v>
      </c>
      <c r="B11" s="63" t="s">
        <v>13</v>
      </c>
    </row>
    <row r="12" s="59" customFormat="1" ht="32.25" customHeight="1" spans="1:2">
      <c r="A12" s="62">
        <v>9</v>
      </c>
      <c r="B12" s="63" t="s">
        <v>14</v>
      </c>
    </row>
    <row r="13" s="59" customFormat="1" ht="32.25" customHeight="1" spans="1:2">
      <c r="A13" s="62">
        <v>10</v>
      </c>
      <c r="B13" s="63" t="s">
        <v>15</v>
      </c>
    </row>
    <row r="14" s="59" customFormat="1" ht="32.25" customHeight="1" spans="1:2">
      <c r="A14" s="62">
        <v>11</v>
      </c>
      <c r="B14" s="63" t="s">
        <v>16</v>
      </c>
    </row>
    <row r="15" s="59" customFormat="1" ht="32.25" customHeight="1" spans="1:2">
      <c r="A15" s="62">
        <v>12</v>
      </c>
      <c r="B15" s="63" t="s">
        <v>17</v>
      </c>
    </row>
    <row r="16" s="59" customFormat="1" ht="32.25" customHeight="1" spans="1:2">
      <c r="A16" s="62">
        <v>13</v>
      </c>
      <c r="B16" s="63" t="s">
        <v>18</v>
      </c>
    </row>
    <row r="17" s="59" customFormat="1" ht="32.25" customHeight="1" spans="1:2">
      <c r="A17" s="62">
        <v>14</v>
      </c>
      <c r="B17" s="63" t="s">
        <v>19</v>
      </c>
    </row>
    <row r="18" s="59" customFormat="1" ht="32.25" customHeight="1" spans="1:2">
      <c r="A18" s="62">
        <v>15</v>
      </c>
      <c r="B18" s="63" t="s">
        <v>20</v>
      </c>
    </row>
    <row r="19" s="59" customFormat="1" ht="32.25" customHeight="1" spans="1:2">
      <c r="A19" s="62">
        <v>16</v>
      </c>
      <c r="B19" s="63" t="s">
        <v>21</v>
      </c>
    </row>
    <row r="20" s="59" customFormat="1" ht="32.25" customHeight="1" spans="1:2">
      <c r="A20" s="62">
        <v>17</v>
      </c>
      <c r="B20" s="63" t="s">
        <v>22</v>
      </c>
    </row>
    <row r="21" s="59" customFormat="1" ht="32.25" customHeight="1" spans="1:2">
      <c r="A21" s="62">
        <v>18</v>
      </c>
      <c r="B21" s="63" t="s">
        <v>23</v>
      </c>
    </row>
    <row r="22" s="59" customFormat="1" ht="32.25" customHeight="1" spans="1:2">
      <c r="A22" s="62">
        <v>19</v>
      </c>
      <c r="B22" s="63" t="s">
        <v>24</v>
      </c>
    </row>
    <row r="23" s="59" customFormat="1" ht="32.25" customHeight="1" spans="1:2">
      <c r="A23" s="62">
        <v>20</v>
      </c>
      <c r="B23" s="63" t="s">
        <v>25</v>
      </c>
    </row>
    <row r="24" s="59" customFormat="1" ht="32.25" customHeight="1" spans="1:2">
      <c r="A24" s="62">
        <v>21</v>
      </c>
      <c r="B24" s="63" t="s">
        <v>26</v>
      </c>
    </row>
    <row r="25" s="59" customFormat="1" ht="32.25" customHeight="1" spans="1:2">
      <c r="A25" s="62">
        <v>22</v>
      </c>
      <c r="B25" s="63" t="s">
        <v>27</v>
      </c>
    </row>
    <row r="26" s="59" customFormat="1" ht="32.25" customHeight="1" spans="1:2">
      <c r="A26" s="62">
        <v>23</v>
      </c>
      <c r="B26" s="63" t="s">
        <v>28</v>
      </c>
    </row>
    <row r="27" s="59" customFormat="1" ht="32.25" customHeight="1" spans="1:2">
      <c r="A27" s="62">
        <v>24</v>
      </c>
      <c r="B27" s="63" t="s">
        <v>29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scale="97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L19" sqref="L19"/>
    </sheetView>
  </sheetViews>
  <sheetFormatPr defaultColWidth="9" defaultRowHeight="13.5" outlineLevelRow="5"/>
  <cols>
    <col min="1" max="1" width="4.425" customWidth="1"/>
    <col min="2" max="2" width="4.71666666666667" customWidth="1"/>
    <col min="3" max="3" width="5" customWidth="1"/>
    <col min="4" max="4" width="6.71666666666667" customWidth="1"/>
    <col min="5" max="5" width="16.425" customWidth="1"/>
    <col min="6" max="6" width="11.8583333333333" customWidth="1"/>
    <col min="7" max="20" width="7.14166666666667" customWidth="1"/>
    <col min="21" max="22" width="9.7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7"/>
      <c r="S2" s="17"/>
      <c r="T2" s="17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31</v>
      </c>
      <c r="T3" s="16"/>
    </row>
    <row r="4" ht="27.75" customHeight="1" spans="1:20">
      <c r="A4" s="6" t="s">
        <v>155</v>
      </c>
      <c r="B4" s="6"/>
      <c r="C4" s="6"/>
      <c r="D4" s="6" t="s">
        <v>172</v>
      </c>
      <c r="E4" s="6" t="s">
        <v>173</v>
      </c>
      <c r="F4" s="6" t="s">
        <v>174</v>
      </c>
      <c r="G4" s="6" t="s">
        <v>175</v>
      </c>
      <c r="H4" s="6" t="s">
        <v>176</v>
      </c>
      <c r="I4" s="6" t="s">
        <v>177</v>
      </c>
      <c r="J4" s="6" t="s">
        <v>178</v>
      </c>
      <c r="K4" s="6" t="s">
        <v>179</v>
      </c>
      <c r="L4" s="6" t="s">
        <v>180</v>
      </c>
      <c r="M4" s="6" t="s">
        <v>181</v>
      </c>
      <c r="N4" s="6" t="s">
        <v>182</v>
      </c>
      <c r="O4" s="6" t="s">
        <v>183</v>
      </c>
      <c r="P4" s="6" t="s">
        <v>184</v>
      </c>
      <c r="Q4" s="6" t="s">
        <v>185</v>
      </c>
      <c r="R4" s="6" t="s">
        <v>186</v>
      </c>
      <c r="S4" s="6" t="s">
        <v>187</v>
      </c>
      <c r="T4" s="6" t="s">
        <v>188</v>
      </c>
    </row>
    <row r="5" ht="19.5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135</v>
      </c>
      <c r="F6" s="19">
        <v>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K16" sqref="K16"/>
    </sheetView>
  </sheetViews>
  <sheetFormatPr defaultColWidth="9" defaultRowHeight="13.5" outlineLevelRow="5"/>
  <cols>
    <col min="1" max="1" width="3.85833333333333" customWidth="1"/>
    <col min="2" max="3" width="4" customWidth="1"/>
    <col min="4" max="4" width="6.71666666666667" customWidth="1"/>
    <col min="5" max="5" width="15.8583333333333" customWidth="1"/>
    <col min="6" max="6" width="9.28333333333333" customWidth="1"/>
    <col min="7" max="20" width="7.14166666666667" customWidth="1"/>
    <col min="21" max="22" width="9.7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/>
      <c r="T1" s="15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31</v>
      </c>
      <c r="T3" s="16"/>
    </row>
    <row r="4" ht="29.25" customHeight="1" spans="1:20">
      <c r="A4" s="6" t="s">
        <v>155</v>
      </c>
      <c r="B4" s="6"/>
      <c r="C4" s="6"/>
      <c r="D4" s="6" t="s">
        <v>172</v>
      </c>
      <c r="E4" s="6" t="s">
        <v>173</v>
      </c>
      <c r="F4" s="6" t="s">
        <v>190</v>
      </c>
      <c r="G4" s="6" t="s">
        <v>158</v>
      </c>
      <c r="H4" s="6"/>
      <c r="I4" s="6"/>
      <c r="J4" s="6"/>
      <c r="K4" s="6" t="s">
        <v>159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135</v>
      </c>
      <c r="H5" s="6" t="s">
        <v>191</v>
      </c>
      <c r="I5" s="6" t="s">
        <v>192</v>
      </c>
      <c r="J5" s="6" t="s">
        <v>183</v>
      </c>
      <c r="K5" s="6" t="s">
        <v>135</v>
      </c>
      <c r="L5" s="6" t="s">
        <v>194</v>
      </c>
      <c r="M5" s="6" t="s">
        <v>195</v>
      </c>
      <c r="N5" s="6" t="s">
        <v>185</v>
      </c>
      <c r="O5" s="6" t="s">
        <v>196</v>
      </c>
      <c r="P5" s="6" t="s">
        <v>197</v>
      </c>
      <c r="Q5" s="6" t="s">
        <v>198</v>
      </c>
      <c r="R5" s="6" t="s">
        <v>181</v>
      </c>
      <c r="S5" s="6" t="s">
        <v>184</v>
      </c>
      <c r="T5" s="6" t="s">
        <v>188</v>
      </c>
    </row>
    <row r="6" ht="22.5" customHeight="1" spans="1:20">
      <c r="A6" s="18"/>
      <c r="B6" s="18"/>
      <c r="C6" s="18"/>
      <c r="D6" s="18"/>
      <c r="E6" s="18" t="s">
        <v>135</v>
      </c>
      <c r="F6" s="19">
        <v>0</v>
      </c>
      <c r="G6" s="19">
        <v>0</v>
      </c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E14" sqref="E14"/>
    </sheetView>
  </sheetViews>
  <sheetFormatPr defaultColWidth="9" defaultRowHeight="13.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332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31</v>
      </c>
    </row>
    <row r="4" ht="19.5" customHeight="1" spans="1:8">
      <c r="A4" s="6" t="s">
        <v>156</v>
      </c>
      <c r="B4" s="6" t="s">
        <v>157</v>
      </c>
      <c r="C4" s="6" t="s">
        <v>135</v>
      </c>
      <c r="D4" s="6" t="s">
        <v>333</v>
      </c>
      <c r="E4" s="6"/>
      <c r="F4" s="6"/>
      <c r="G4" s="6"/>
      <c r="H4" s="6" t="s">
        <v>159</v>
      </c>
    </row>
    <row r="5" ht="23.25" customHeight="1" spans="1:8">
      <c r="A5" s="6"/>
      <c r="B5" s="6"/>
      <c r="C5" s="6"/>
      <c r="D5" s="6" t="s">
        <v>137</v>
      </c>
      <c r="E5" s="6" t="s">
        <v>212</v>
      </c>
      <c r="F5" s="6"/>
      <c r="G5" s="6" t="s">
        <v>213</v>
      </c>
      <c r="H5" s="6"/>
    </row>
    <row r="6" ht="23.25" customHeight="1" spans="1:8">
      <c r="A6" s="6"/>
      <c r="B6" s="6"/>
      <c r="C6" s="6"/>
      <c r="D6" s="6"/>
      <c r="E6" s="6" t="s">
        <v>191</v>
      </c>
      <c r="F6" s="6" t="s">
        <v>183</v>
      </c>
      <c r="G6" s="6"/>
      <c r="H6" s="6"/>
    </row>
    <row r="7" ht="22.5" customHeight="1" spans="1:8">
      <c r="A7" s="18"/>
      <c r="B7" s="6" t="s">
        <v>135</v>
      </c>
      <c r="C7" s="19">
        <v>0</v>
      </c>
      <c r="D7" s="19">
        <v>0</v>
      </c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E14" sqref="E14"/>
    </sheetView>
  </sheetViews>
  <sheetFormatPr defaultColWidth="9" defaultRowHeight="13.5" outlineLevelRow="6" outlineLevelCol="7"/>
  <cols>
    <col min="1" max="1" width="10.7" customWidth="1"/>
    <col min="2" max="2" width="22.8583333333333" customWidth="1"/>
    <col min="3" max="3" width="19.2833333333333" customWidth="1"/>
    <col min="4" max="4" width="16.7166666666667" customWidth="1"/>
    <col min="5" max="6" width="16.425" customWidth="1"/>
    <col min="7" max="8" width="17.5666666666667" customWidth="1"/>
    <col min="9" max="9" width="9.7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/>
    </row>
    <row r="2" ht="39" customHeight="1" spans="1:8">
      <c r="A2" s="4" t="s">
        <v>26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31</v>
      </c>
    </row>
    <row r="4" ht="21" customHeight="1" spans="1:8">
      <c r="A4" s="6" t="s">
        <v>156</v>
      </c>
      <c r="B4" s="6" t="s">
        <v>157</v>
      </c>
      <c r="C4" s="6" t="s">
        <v>135</v>
      </c>
      <c r="D4" s="6" t="s">
        <v>334</v>
      </c>
      <c r="E4" s="6"/>
      <c r="F4" s="6"/>
      <c r="G4" s="6"/>
      <c r="H4" s="6" t="s">
        <v>159</v>
      </c>
    </row>
    <row r="5" ht="18.75" customHeight="1" spans="1:8">
      <c r="A5" s="6"/>
      <c r="B5" s="6"/>
      <c r="C5" s="6"/>
      <c r="D5" s="6" t="s">
        <v>137</v>
      </c>
      <c r="E5" s="6" t="s">
        <v>212</v>
      </c>
      <c r="F5" s="6"/>
      <c r="G5" s="6" t="s">
        <v>213</v>
      </c>
      <c r="H5" s="6"/>
    </row>
    <row r="6" ht="24" customHeight="1" spans="1:8">
      <c r="A6" s="6"/>
      <c r="B6" s="6"/>
      <c r="C6" s="6"/>
      <c r="D6" s="6"/>
      <c r="E6" s="6" t="s">
        <v>191</v>
      </c>
      <c r="F6" s="6" t="s">
        <v>183</v>
      </c>
      <c r="G6" s="6"/>
      <c r="H6" s="6"/>
    </row>
    <row r="7" ht="22.5" customHeight="1" spans="1:8">
      <c r="A7" s="18"/>
      <c r="B7" s="6" t="s">
        <v>135</v>
      </c>
      <c r="C7" s="19">
        <v>0</v>
      </c>
      <c r="D7" s="19">
        <v>0</v>
      </c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E13" sqref="E13"/>
    </sheetView>
  </sheetViews>
  <sheetFormatPr defaultColWidth="9" defaultRowHeight="13.5" outlineLevelRow="7"/>
  <cols>
    <col min="1" max="1" width="10" customWidth="1"/>
    <col min="2" max="2" width="21.7166666666667" customWidth="1"/>
    <col min="3" max="3" width="13.2833333333333" customWidth="1"/>
    <col min="4" max="14" width="7.71666666666667" customWidth="1"/>
    <col min="15" max="18" width="9.7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/>
      <c r="N1" s="15"/>
    </row>
    <row r="2" ht="45.75" customHeight="1" spans="1:14">
      <c r="A2" s="4" t="s">
        <v>27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31</v>
      </c>
      <c r="N3" s="16"/>
    </row>
    <row r="4" ht="26.25" customHeight="1" spans="1:14">
      <c r="A4" s="6" t="s">
        <v>172</v>
      </c>
      <c r="B4" s="6" t="s">
        <v>335</v>
      </c>
      <c r="C4" s="6" t="s">
        <v>336</v>
      </c>
      <c r="D4" s="6"/>
      <c r="E4" s="6"/>
      <c r="F4" s="6"/>
      <c r="G4" s="6"/>
      <c r="H4" s="6"/>
      <c r="I4" s="6"/>
      <c r="J4" s="6"/>
      <c r="K4" s="6"/>
      <c r="L4" s="6"/>
      <c r="M4" s="6" t="s">
        <v>337</v>
      </c>
      <c r="N4" s="6"/>
    </row>
    <row r="5" ht="32.25" customHeight="1" spans="1:14">
      <c r="A5" s="6"/>
      <c r="B5" s="6"/>
      <c r="C5" s="6" t="s">
        <v>338</v>
      </c>
      <c r="D5" s="6" t="s">
        <v>138</v>
      </c>
      <c r="E5" s="6"/>
      <c r="F5" s="6"/>
      <c r="G5" s="6"/>
      <c r="H5" s="6"/>
      <c r="I5" s="6"/>
      <c r="J5" s="6" t="s">
        <v>339</v>
      </c>
      <c r="K5" s="6" t="s">
        <v>140</v>
      </c>
      <c r="L5" s="6" t="s">
        <v>141</v>
      </c>
      <c r="M5" s="6" t="s">
        <v>340</v>
      </c>
      <c r="N5" s="6" t="s">
        <v>341</v>
      </c>
    </row>
    <row r="6" ht="45" customHeight="1" spans="1:14">
      <c r="A6" s="6"/>
      <c r="B6" s="6"/>
      <c r="C6" s="6"/>
      <c r="D6" s="6" t="s">
        <v>342</v>
      </c>
      <c r="E6" s="6" t="s">
        <v>343</v>
      </c>
      <c r="F6" s="6" t="s">
        <v>344</v>
      </c>
      <c r="G6" s="6" t="s">
        <v>345</v>
      </c>
      <c r="H6" s="6" t="s">
        <v>346</v>
      </c>
      <c r="I6" s="6" t="s">
        <v>347</v>
      </c>
      <c r="J6" s="6"/>
      <c r="K6" s="6"/>
      <c r="L6" s="6"/>
      <c r="M6" s="6"/>
      <c r="N6" s="6"/>
    </row>
    <row r="7" ht="22.5" customHeight="1" spans="1:14">
      <c r="A7" s="18"/>
      <c r="B7" s="6" t="s">
        <v>135</v>
      </c>
      <c r="C7" s="19">
        <v>0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ht="22.5" customHeight="1" spans="1:14">
      <c r="A8" s="20"/>
      <c r="B8" s="20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workbookViewId="0">
      <selection activeCell="H10" sqref="H10"/>
    </sheetView>
  </sheetViews>
  <sheetFormatPr defaultColWidth="9" defaultRowHeight="13.5"/>
  <cols>
    <col min="1" max="1" width="6.71666666666667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" customWidth="1"/>
    <col min="13" max="13" width="15.1416666666667" customWidth="1"/>
    <col min="14" max="18" width="9.7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5"/>
    </row>
    <row r="2" ht="38.25" customHeight="1" spans="1:13">
      <c r="A2" s="2"/>
      <c r="B2" s="2"/>
      <c r="C2" s="12" t="s">
        <v>348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6" t="s">
        <v>31</v>
      </c>
      <c r="M3" s="16"/>
    </row>
    <row r="4" ht="33.75" customHeight="1" spans="1:13">
      <c r="A4" s="6" t="s">
        <v>172</v>
      </c>
      <c r="B4" s="6" t="s">
        <v>349</v>
      </c>
      <c r="C4" s="6" t="s">
        <v>350</v>
      </c>
      <c r="D4" s="6" t="s">
        <v>351</v>
      </c>
      <c r="E4" s="6" t="s">
        <v>352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353</v>
      </c>
      <c r="F5" s="6" t="s">
        <v>354</v>
      </c>
      <c r="G5" s="6" t="s">
        <v>355</v>
      </c>
      <c r="H5" s="6" t="s">
        <v>356</v>
      </c>
      <c r="I5" s="6" t="s">
        <v>357</v>
      </c>
      <c r="J5" s="6" t="s">
        <v>358</v>
      </c>
      <c r="K5" s="6" t="s">
        <v>359</v>
      </c>
      <c r="L5" s="6" t="s">
        <v>360</v>
      </c>
      <c r="M5" s="6" t="s">
        <v>361</v>
      </c>
    </row>
    <row r="6" ht="28.5" customHeight="1" spans="1:13">
      <c r="A6" s="13"/>
      <c r="B6" s="13"/>
      <c r="C6" s="14"/>
      <c r="D6" s="14" t="s">
        <v>362</v>
      </c>
      <c r="E6" s="14"/>
      <c r="F6" s="14"/>
      <c r="G6" s="14"/>
      <c r="H6" s="14"/>
      <c r="I6" s="14"/>
      <c r="J6" s="14"/>
      <c r="K6" s="14"/>
      <c r="L6" s="14"/>
      <c r="M6" s="14"/>
    </row>
    <row r="7" s="11" customFormat="1" ht="28.5" customHeight="1" spans="1:13">
      <c r="A7" s="13"/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</row>
    <row r="8" s="11" customFormat="1" ht="28.5" customHeight="1" spans="1:13">
      <c r="A8" s="13"/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="11" customFormat="1" ht="28.5" customHeight="1" spans="1:13">
      <c r="A9" s="13"/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ht="28.5" customHeight="1" spans="1:13">
      <c r="A10" s="13"/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1" ht="28.5" customHeight="1" spans="1:13">
      <c r="A11" s="13"/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ht="28.5" customHeight="1" spans="1:13">
      <c r="A12" s="13"/>
      <c r="B12" s="13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ht="28.5" customHeight="1" spans="1:13">
      <c r="A13" s="13"/>
      <c r="B13" s="13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ht="28.5" customHeight="1" spans="1:13">
      <c r="A14" s="13"/>
      <c r="B14" s="13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ht="28.5" customHeight="1" spans="1:13">
      <c r="A15" s="13"/>
      <c r="B15" s="13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ht="28.5" customHeight="1" spans="1:13">
      <c r="A16" s="13"/>
      <c r="B16" s="13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ht="28.5" customHeight="1" spans="1:13">
      <c r="A17" s="13"/>
      <c r="B17" s="13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ht="28.5" customHeight="1" spans="1:13">
      <c r="A18" s="13"/>
      <c r="B18" s="13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ht="28.5" customHeight="1" spans="1:13">
      <c r="A19" s="13"/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ht="28.5" customHeight="1" spans="1:13">
      <c r="A20" s="13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ht="28.5" customHeight="1" spans="1:13">
      <c r="A21" s="13"/>
      <c r="B21" s="13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ht="28.5" customHeight="1" spans="1:13">
      <c r="A22" s="13"/>
      <c r="B22" s="13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ht="28.5" customHeight="1" spans="1:13">
      <c r="A23" s="13"/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ht="28.5" customHeight="1" spans="1:13">
      <c r="A24" s="13"/>
      <c r="B24" s="13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5" ht="28.5" customHeight="1" spans="1:13">
      <c r="A25" s="13"/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tabSelected="1" topLeftCell="F1" workbookViewId="0">
      <selection activeCell="K13" sqref="K13"/>
    </sheetView>
  </sheetViews>
  <sheetFormatPr defaultColWidth="9" defaultRowHeight="13.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" customWidth="1"/>
    <col min="7" max="7" width="9.85833333333333" customWidth="1"/>
    <col min="8" max="9" width="8.28333333333333" customWidth="1"/>
    <col min="10" max="10" width="33.7" customWidth="1"/>
    <col min="11" max="11" width="10" customWidth="1"/>
    <col min="12" max="12" width="10.425" customWidth="1"/>
    <col min="13" max="16" width="9.7" customWidth="1"/>
    <col min="17" max="17" width="24.425" customWidth="1"/>
    <col min="18" max="18" width="15.7" customWidth="1"/>
    <col min="19" max="19" width="9.7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9"/>
    </row>
    <row r="2" ht="42" customHeight="1" spans="1:18">
      <c r="A2" s="4" t="s">
        <v>363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0" t="s">
        <v>31</v>
      </c>
      <c r="R3" s="10"/>
    </row>
    <row r="4" ht="21.75" customHeight="1" spans="1:18">
      <c r="A4" s="6" t="s">
        <v>323</v>
      </c>
      <c r="B4" s="6" t="s">
        <v>324</v>
      </c>
      <c r="C4" s="6" t="s">
        <v>364</v>
      </c>
      <c r="D4" s="6"/>
      <c r="E4" s="6"/>
      <c r="F4" s="6"/>
      <c r="G4" s="6"/>
      <c r="H4" s="6"/>
      <c r="I4" s="6"/>
      <c r="J4" s="6" t="s">
        <v>365</v>
      </c>
      <c r="K4" s="6" t="s">
        <v>366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350</v>
      </c>
      <c r="D5" s="6" t="s">
        <v>367</v>
      </c>
      <c r="E5" s="6"/>
      <c r="F5" s="6"/>
      <c r="G5" s="6"/>
      <c r="H5" s="6" t="s">
        <v>368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138</v>
      </c>
      <c r="E6" s="6" t="s">
        <v>369</v>
      </c>
      <c r="F6" s="6" t="s">
        <v>142</v>
      </c>
      <c r="G6" s="6" t="s">
        <v>370</v>
      </c>
      <c r="H6" s="6" t="s">
        <v>158</v>
      </c>
      <c r="I6" s="6" t="s">
        <v>159</v>
      </c>
      <c r="J6" s="6"/>
      <c r="K6" s="6" t="s">
        <v>353</v>
      </c>
      <c r="L6" s="6" t="s">
        <v>354</v>
      </c>
      <c r="M6" s="6" t="s">
        <v>355</v>
      </c>
      <c r="N6" s="6" t="s">
        <v>360</v>
      </c>
      <c r="O6" s="6" t="s">
        <v>356</v>
      </c>
      <c r="P6" s="6" t="s">
        <v>371</v>
      </c>
      <c r="Q6" s="6" t="s">
        <v>372</v>
      </c>
      <c r="R6" s="6" t="s">
        <v>361</v>
      </c>
    </row>
    <row r="7" s="1" customFormat="1" ht="30.75" customHeight="1" spans="1:18">
      <c r="A7" s="7" t="s">
        <v>153</v>
      </c>
      <c r="B7" s="7" t="s">
        <v>3</v>
      </c>
      <c r="C7" s="7" t="s">
        <v>373</v>
      </c>
      <c r="D7" s="7" t="s">
        <v>373</v>
      </c>
      <c r="E7" s="7"/>
      <c r="F7" s="7"/>
      <c r="G7" s="7"/>
      <c r="H7" s="7" t="s">
        <v>373</v>
      </c>
      <c r="I7" s="7"/>
      <c r="J7" s="8" t="s">
        <v>374</v>
      </c>
      <c r="K7" s="7" t="s">
        <v>375</v>
      </c>
      <c r="L7" s="7" t="s">
        <v>376</v>
      </c>
      <c r="M7" s="7" t="s">
        <v>170</v>
      </c>
      <c r="N7" s="7" t="s">
        <v>377</v>
      </c>
      <c r="O7" s="7" t="s">
        <v>378</v>
      </c>
      <c r="P7" s="7" t="s">
        <v>379</v>
      </c>
      <c r="Q7" s="8" t="s">
        <v>380</v>
      </c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8" t="s">
        <v>381</v>
      </c>
      <c r="K8" s="7"/>
      <c r="L8" s="7" t="s">
        <v>382</v>
      </c>
      <c r="M8" s="7" t="s">
        <v>170</v>
      </c>
      <c r="N8" s="7" t="s">
        <v>377</v>
      </c>
      <c r="O8" s="7" t="s">
        <v>383</v>
      </c>
      <c r="P8" s="7" t="s">
        <v>379</v>
      </c>
      <c r="Q8" s="8" t="s">
        <v>384</v>
      </c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8" t="s">
        <v>385</v>
      </c>
      <c r="K9" s="7" t="s">
        <v>386</v>
      </c>
      <c r="L9" s="7" t="s">
        <v>387</v>
      </c>
      <c r="M9" s="7" t="s">
        <v>170</v>
      </c>
      <c r="N9" s="7" t="s">
        <v>377</v>
      </c>
      <c r="O9" s="7" t="s">
        <v>388</v>
      </c>
      <c r="P9" s="7" t="s">
        <v>379</v>
      </c>
      <c r="Q9" s="8" t="s">
        <v>389</v>
      </c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8" t="s">
        <v>390</v>
      </c>
      <c r="K10" s="7"/>
      <c r="L10" s="7" t="s">
        <v>391</v>
      </c>
      <c r="M10" s="7" t="s">
        <v>170</v>
      </c>
      <c r="N10" s="7" t="s">
        <v>377</v>
      </c>
      <c r="O10" s="7" t="s">
        <v>392</v>
      </c>
      <c r="P10" s="7" t="s">
        <v>379</v>
      </c>
      <c r="Q10" s="8" t="s">
        <v>393</v>
      </c>
      <c r="R10" s="7"/>
    </row>
    <row r="11" ht="30.75" customHeight="1" spans="1:18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8"/>
      <c r="R11" s="7"/>
    </row>
    <row r="12" ht="30.75" customHeight="1" spans="1:18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8"/>
      <c r="R12" s="7"/>
    </row>
    <row r="13" ht="30.75" customHeight="1" spans="1:18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8"/>
      <c r="R13" s="7"/>
    </row>
    <row r="14" ht="30.75" customHeight="1" spans="1:18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8"/>
      <c r="R14" s="7"/>
    </row>
    <row r="15" ht="30.75" customHeight="1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8"/>
      <c r="R15" s="7"/>
    </row>
    <row r="16" ht="30.75" customHeight="1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8"/>
      <c r="R16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view="pageBreakPreview" zoomScaleNormal="100" workbookViewId="0">
      <selection activeCell="A2" sqref="A2:H2"/>
    </sheetView>
  </sheetViews>
  <sheetFormatPr defaultColWidth="9" defaultRowHeight="13.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" customWidth="1"/>
  </cols>
  <sheetData>
    <row r="1" ht="12.75" customHeight="1" spans="1:8">
      <c r="A1" s="2"/>
      <c r="B1" s="17"/>
      <c r="C1" s="17"/>
      <c r="D1" s="17"/>
      <c r="E1" s="17"/>
      <c r="F1" s="17"/>
      <c r="G1" s="17"/>
      <c r="H1" s="15" t="s">
        <v>30</v>
      </c>
    </row>
    <row r="2" ht="24" customHeight="1" spans="1:8">
      <c r="A2" s="58" t="s">
        <v>6</v>
      </c>
      <c r="B2" s="58"/>
      <c r="C2" s="58"/>
      <c r="D2" s="58"/>
      <c r="E2" s="58"/>
      <c r="F2" s="58"/>
      <c r="G2" s="58"/>
      <c r="H2" s="58"/>
    </row>
    <row r="3" ht="17.25" customHeight="1" spans="1:8">
      <c r="A3" s="5"/>
      <c r="B3" s="5"/>
      <c r="C3" s="5"/>
      <c r="D3" s="5"/>
      <c r="E3" s="5"/>
      <c r="F3" s="5"/>
      <c r="G3" s="16" t="s">
        <v>31</v>
      </c>
      <c r="H3" s="16"/>
    </row>
    <row r="4" ht="18" customHeight="1" spans="1:8">
      <c r="A4" s="6" t="s">
        <v>32</v>
      </c>
      <c r="B4" s="6"/>
      <c r="C4" s="6" t="s">
        <v>33</v>
      </c>
      <c r="D4" s="6"/>
      <c r="E4" s="6"/>
      <c r="F4" s="6"/>
      <c r="G4" s="6"/>
      <c r="H4" s="6"/>
    </row>
    <row r="5" ht="22.5" customHeight="1" spans="1:8">
      <c r="A5" s="6" t="s">
        <v>34</v>
      </c>
      <c r="B5" s="6" t="s">
        <v>35</v>
      </c>
      <c r="C5" s="6" t="s">
        <v>36</v>
      </c>
      <c r="D5" s="6" t="s">
        <v>35</v>
      </c>
      <c r="E5" s="6" t="s">
        <v>37</v>
      </c>
      <c r="F5" s="6" t="s">
        <v>35</v>
      </c>
      <c r="G5" s="6" t="s">
        <v>38</v>
      </c>
      <c r="H5" s="6" t="s">
        <v>35</v>
      </c>
    </row>
    <row r="6" ht="16.5" customHeight="1" spans="1:8">
      <c r="A6" s="18" t="s">
        <v>39</v>
      </c>
      <c r="B6" s="47">
        <v>293.09</v>
      </c>
      <c r="C6" s="21" t="s">
        <v>40</v>
      </c>
      <c r="D6" s="46"/>
      <c r="E6" s="18" t="s">
        <v>41</v>
      </c>
      <c r="F6" s="19">
        <f>F7+F9</f>
        <v>293.09</v>
      </c>
      <c r="G6" s="21" t="s">
        <v>42</v>
      </c>
      <c r="H6" s="47">
        <f>F7</f>
        <v>268.12</v>
      </c>
    </row>
    <row r="7" ht="16.5" customHeight="1" spans="1:8">
      <c r="A7" s="21" t="s">
        <v>43</v>
      </c>
      <c r="B7" s="47">
        <v>293.09</v>
      </c>
      <c r="C7" s="21" t="s">
        <v>44</v>
      </c>
      <c r="D7" s="46"/>
      <c r="E7" s="21" t="s">
        <v>45</v>
      </c>
      <c r="F7" s="47">
        <v>268.12</v>
      </c>
      <c r="G7" s="21" t="s">
        <v>46</v>
      </c>
      <c r="H7" s="47"/>
    </row>
    <row r="8" ht="16.5" customHeight="1" spans="1:8">
      <c r="A8" s="18" t="s">
        <v>47</v>
      </c>
      <c r="B8" s="47"/>
      <c r="C8" s="21" t="s">
        <v>48</v>
      </c>
      <c r="D8" s="46"/>
      <c r="E8" s="21" t="s">
        <v>49</v>
      </c>
      <c r="F8" s="47"/>
      <c r="G8" s="21" t="s">
        <v>50</v>
      </c>
      <c r="H8" s="47"/>
    </row>
    <row r="9" ht="16.5" customHeight="1" spans="1:8">
      <c r="A9" s="21" t="s">
        <v>51</v>
      </c>
      <c r="B9" s="47"/>
      <c r="C9" s="21" t="s">
        <v>52</v>
      </c>
      <c r="D9" s="46"/>
      <c r="E9" s="21" t="s">
        <v>53</v>
      </c>
      <c r="F9" s="47">
        <v>24.97</v>
      </c>
      <c r="G9" s="21" t="s">
        <v>54</v>
      </c>
      <c r="H9" s="47"/>
    </row>
    <row r="10" ht="16.5" customHeight="1" spans="1:8">
      <c r="A10" s="21" t="s">
        <v>55</v>
      </c>
      <c r="B10" s="47"/>
      <c r="C10" s="21" t="s">
        <v>56</v>
      </c>
      <c r="D10" s="46">
        <f>B7</f>
        <v>293.09</v>
      </c>
      <c r="E10" s="18" t="s">
        <v>57</v>
      </c>
      <c r="F10" s="19"/>
      <c r="G10" s="21" t="s">
        <v>58</v>
      </c>
      <c r="H10" s="47"/>
    </row>
    <row r="11" ht="16.5" customHeight="1" spans="1:8">
      <c r="A11" s="21" t="s">
        <v>59</v>
      </c>
      <c r="B11" s="47"/>
      <c r="C11" s="21" t="s">
        <v>60</v>
      </c>
      <c r="D11" s="46"/>
      <c r="E11" s="21" t="s">
        <v>61</v>
      </c>
      <c r="F11" s="47"/>
      <c r="G11" s="21" t="s">
        <v>62</v>
      </c>
      <c r="H11" s="47"/>
    </row>
    <row r="12" ht="16.5" customHeight="1" spans="1:8">
      <c r="A12" s="21" t="s">
        <v>63</v>
      </c>
      <c r="B12" s="47"/>
      <c r="C12" s="21" t="s">
        <v>64</v>
      </c>
      <c r="D12" s="46"/>
      <c r="E12" s="21" t="s">
        <v>65</v>
      </c>
      <c r="F12" s="47"/>
      <c r="G12" s="21" t="s">
        <v>66</v>
      </c>
      <c r="H12" s="47"/>
    </row>
    <row r="13" ht="16.5" customHeight="1" spans="1:8">
      <c r="A13" s="21" t="s">
        <v>67</v>
      </c>
      <c r="B13" s="47"/>
      <c r="C13" s="21" t="s">
        <v>68</v>
      </c>
      <c r="D13" s="46"/>
      <c r="E13" s="21" t="s">
        <v>69</v>
      </c>
      <c r="F13" s="47"/>
      <c r="G13" s="21" t="s">
        <v>70</v>
      </c>
      <c r="H13" s="47"/>
    </row>
    <row r="14" ht="16.5" customHeight="1" spans="1:8">
      <c r="A14" s="21" t="s">
        <v>71</v>
      </c>
      <c r="B14" s="47"/>
      <c r="C14" s="21" t="s">
        <v>72</v>
      </c>
      <c r="D14" s="46"/>
      <c r="E14" s="21" t="s">
        <v>73</v>
      </c>
      <c r="F14" s="47"/>
      <c r="G14" s="21" t="s">
        <v>74</v>
      </c>
      <c r="H14" s="47">
        <f>F9</f>
        <v>24.97</v>
      </c>
    </row>
    <row r="15" ht="16.5" customHeight="1" spans="1:8">
      <c r="A15" s="21" t="s">
        <v>75</v>
      </c>
      <c r="B15" s="47"/>
      <c r="C15" s="21" t="s">
        <v>76</v>
      </c>
      <c r="D15" s="46"/>
      <c r="E15" s="21" t="s">
        <v>77</v>
      </c>
      <c r="F15" s="47"/>
      <c r="G15" s="21" t="s">
        <v>78</v>
      </c>
      <c r="H15" s="47"/>
    </row>
    <row r="16" ht="16.5" customHeight="1" spans="1:8">
      <c r="A16" s="21" t="s">
        <v>79</v>
      </c>
      <c r="B16" s="47"/>
      <c r="C16" s="21" t="s">
        <v>80</v>
      </c>
      <c r="D16" s="46"/>
      <c r="E16" s="21" t="s">
        <v>81</v>
      </c>
      <c r="F16" s="47"/>
      <c r="G16" s="21" t="s">
        <v>82</v>
      </c>
      <c r="H16" s="47"/>
    </row>
    <row r="17" ht="16.5" customHeight="1" spans="1:8">
      <c r="A17" s="21" t="s">
        <v>83</v>
      </c>
      <c r="B17" s="47"/>
      <c r="C17" s="21" t="s">
        <v>84</v>
      </c>
      <c r="D17" s="46"/>
      <c r="E17" s="21" t="s">
        <v>85</v>
      </c>
      <c r="F17" s="47"/>
      <c r="G17" s="21" t="s">
        <v>86</v>
      </c>
      <c r="H17" s="47"/>
    </row>
    <row r="18" ht="16.5" customHeight="1" spans="1:8">
      <c r="A18" s="21" t="s">
        <v>87</v>
      </c>
      <c r="B18" s="47"/>
      <c r="C18" s="21" t="s">
        <v>88</v>
      </c>
      <c r="D18" s="46"/>
      <c r="E18" s="21" t="s">
        <v>89</v>
      </c>
      <c r="F18" s="47"/>
      <c r="G18" s="21" t="s">
        <v>90</v>
      </c>
      <c r="H18" s="47"/>
    </row>
    <row r="19" ht="16.5" customHeight="1" spans="1:8">
      <c r="A19" s="21" t="s">
        <v>91</v>
      </c>
      <c r="B19" s="47"/>
      <c r="C19" s="21" t="s">
        <v>92</v>
      </c>
      <c r="D19" s="46"/>
      <c r="E19" s="21" t="s">
        <v>93</v>
      </c>
      <c r="F19" s="47"/>
      <c r="G19" s="21" t="s">
        <v>94</v>
      </c>
      <c r="H19" s="47"/>
    </row>
    <row r="20" ht="16.5" customHeight="1" spans="1:8">
      <c r="A20" s="18" t="s">
        <v>95</v>
      </c>
      <c r="B20" s="19"/>
      <c r="C20" s="21" t="s">
        <v>96</v>
      </c>
      <c r="D20" s="46"/>
      <c r="E20" s="21" t="s">
        <v>97</v>
      </c>
      <c r="F20" s="47"/>
      <c r="G20" s="21"/>
      <c r="H20" s="47"/>
    </row>
    <row r="21" ht="16.5" customHeight="1" spans="1:8">
      <c r="A21" s="18" t="s">
        <v>98</v>
      </c>
      <c r="B21" s="19"/>
      <c r="C21" s="21" t="s">
        <v>99</v>
      </c>
      <c r="D21" s="46"/>
      <c r="E21" s="18" t="s">
        <v>100</v>
      </c>
      <c r="F21" s="19"/>
      <c r="G21" s="21"/>
      <c r="H21" s="47"/>
    </row>
    <row r="22" ht="16.5" customHeight="1" spans="1:8">
      <c r="A22" s="18" t="s">
        <v>101</v>
      </c>
      <c r="B22" s="19"/>
      <c r="C22" s="21" t="s">
        <v>102</v>
      </c>
      <c r="D22" s="46"/>
      <c r="E22" s="21"/>
      <c r="F22" s="47"/>
      <c r="G22" s="21"/>
      <c r="H22" s="47"/>
    </row>
    <row r="23" ht="16.5" customHeight="1" spans="1:8">
      <c r="A23" s="18" t="s">
        <v>103</v>
      </c>
      <c r="B23" s="19"/>
      <c r="C23" s="21" t="s">
        <v>104</v>
      </c>
      <c r="D23" s="46"/>
      <c r="E23" s="21"/>
      <c r="F23" s="47"/>
      <c r="G23" s="21"/>
      <c r="H23" s="47"/>
    </row>
    <row r="24" ht="16.5" customHeight="1" spans="1:8">
      <c r="A24" s="18" t="s">
        <v>105</v>
      </c>
      <c r="B24" s="19"/>
      <c r="C24" s="21" t="s">
        <v>106</v>
      </c>
      <c r="D24" s="46"/>
      <c r="E24" s="21"/>
      <c r="F24" s="47"/>
      <c r="G24" s="21"/>
      <c r="H24" s="47"/>
    </row>
    <row r="25" ht="16.5" customHeight="1" spans="1:8">
      <c r="A25" s="21" t="s">
        <v>107</v>
      </c>
      <c r="B25" s="47"/>
      <c r="C25" s="21" t="s">
        <v>108</v>
      </c>
      <c r="D25" s="46"/>
      <c r="E25" s="21"/>
      <c r="F25" s="47"/>
      <c r="G25" s="21"/>
      <c r="H25" s="47"/>
    </row>
    <row r="26" ht="16.5" customHeight="1" spans="1:8">
      <c r="A26" s="21" t="s">
        <v>109</v>
      </c>
      <c r="B26" s="47"/>
      <c r="C26" s="21" t="s">
        <v>110</v>
      </c>
      <c r="D26" s="46"/>
      <c r="E26" s="21"/>
      <c r="F26" s="47"/>
      <c r="G26" s="21"/>
      <c r="H26" s="47"/>
    </row>
    <row r="27" ht="16.5" customHeight="1" spans="1:8">
      <c r="A27" s="21" t="s">
        <v>111</v>
      </c>
      <c r="B27" s="47"/>
      <c r="C27" s="21" t="s">
        <v>112</v>
      </c>
      <c r="D27" s="46"/>
      <c r="E27" s="21"/>
      <c r="F27" s="47"/>
      <c r="G27" s="21"/>
      <c r="H27" s="47"/>
    </row>
    <row r="28" ht="16.5" customHeight="1" spans="1:8">
      <c r="A28" s="18" t="s">
        <v>113</v>
      </c>
      <c r="B28" s="19"/>
      <c r="C28" s="21" t="s">
        <v>114</v>
      </c>
      <c r="D28" s="46"/>
      <c r="E28" s="21"/>
      <c r="F28" s="47"/>
      <c r="G28" s="21"/>
      <c r="H28" s="47"/>
    </row>
    <row r="29" ht="16.5" customHeight="1" spans="1:8">
      <c r="A29" s="18" t="s">
        <v>115</v>
      </c>
      <c r="B29" s="19"/>
      <c r="C29" s="21" t="s">
        <v>116</v>
      </c>
      <c r="D29" s="46"/>
      <c r="E29" s="21"/>
      <c r="F29" s="47"/>
      <c r="G29" s="21"/>
      <c r="H29" s="47"/>
    </row>
    <row r="30" ht="16.5" customHeight="1" spans="1:8">
      <c r="A30" s="18" t="s">
        <v>117</v>
      </c>
      <c r="B30" s="19"/>
      <c r="C30" s="21" t="s">
        <v>118</v>
      </c>
      <c r="D30" s="46"/>
      <c r="E30" s="21"/>
      <c r="F30" s="47"/>
      <c r="G30" s="21"/>
      <c r="H30" s="47"/>
    </row>
    <row r="31" ht="16.5" customHeight="1" spans="1:8">
      <c r="A31" s="18" t="s">
        <v>119</v>
      </c>
      <c r="B31" s="19"/>
      <c r="C31" s="21" t="s">
        <v>120</v>
      </c>
      <c r="D31" s="46"/>
      <c r="E31" s="21"/>
      <c r="F31" s="47"/>
      <c r="G31" s="21"/>
      <c r="H31" s="47"/>
    </row>
    <row r="32" ht="16.5" customHeight="1" spans="1:8">
      <c r="A32" s="18" t="s">
        <v>121</v>
      </c>
      <c r="B32" s="19"/>
      <c r="C32" s="21" t="s">
        <v>122</v>
      </c>
      <c r="D32" s="46"/>
      <c r="E32" s="21"/>
      <c r="F32" s="47"/>
      <c r="G32" s="21"/>
      <c r="H32" s="47"/>
    </row>
    <row r="33" ht="16.5" customHeight="1" spans="1:8">
      <c r="A33" s="21"/>
      <c r="B33" s="47"/>
      <c r="C33" s="21" t="s">
        <v>123</v>
      </c>
      <c r="D33" s="46"/>
      <c r="E33" s="21"/>
      <c r="F33" s="47"/>
      <c r="G33" s="21"/>
      <c r="H33" s="47"/>
    </row>
    <row r="34" ht="16.5" customHeight="1" spans="1:8">
      <c r="A34" s="21"/>
      <c r="B34" s="47"/>
      <c r="C34" s="21" t="s">
        <v>124</v>
      </c>
      <c r="D34" s="46"/>
      <c r="E34" s="21"/>
      <c r="F34" s="47"/>
      <c r="G34" s="21"/>
      <c r="H34" s="47"/>
    </row>
    <row r="35" ht="16.5" customHeight="1" spans="1:8">
      <c r="A35" s="21"/>
      <c r="B35" s="47"/>
      <c r="C35" s="21" t="s">
        <v>125</v>
      </c>
      <c r="D35" s="46"/>
      <c r="E35" s="21"/>
      <c r="F35" s="47"/>
      <c r="G35" s="21"/>
      <c r="H35" s="47"/>
    </row>
    <row r="36" ht="16.5" customHeight="1" spans="1:8">
      <c r="A36" s="21"/>
      <c r="B36" s="47"/>
      <c r="C36" s="21"/>
      <c r="D36" s="47"/>
      <c r="E36" s="21"/>
      <c r="F36" s="47"/>
      <c r="G36" s="21"/>
      <c r="H36" s="47"/>
    </row>
    <row r="37" ht="16.5" customHeight="1" spans="1:8">
      <c r="A37" s="18" t="s">
        <v>126</v>
      </c>
      <c r="B37" s="47">
        <f>B6</f>
        <v>293.09</v>
      </c>
      <c r="C37" s="18" t="s">
        <v>127</v>
      </c>
      <c r="D37" s="47">
        <f>D10</f>
        <v>293.09</v>
      </c>
      <c r="E37" s="18" t="s">
        <v>127</v>
      </c>
      <c r="F37" s="47">
        <f>D37</f>
        <v>293.09</v>
      </c>
      <c r="G37" s="18" t="s">
        <v>127</v>
      </c>
      <c r="H37" s="47">
        <f>F37</f>
        <v>293.09</v>
      </c>
    </row>
    <row r="38" ht="16.5" customHeight="1" spans="1:8">
      <c r="A38" s="18" t="s">
        <v>128</v>
      </c>
      <c r="B38" s="19"/>
      <c r="C38" s="18" t="s">
        <v>129</v>
      </c>
      <c r="D38" s="19"/>
      <c r="E38" s="18" t="s">
        <v>129</v>
      </c>
      <c r="F38" s="19"/>
      <c r="G38" s="18" t="s">
        <v>129</v>
      </c>
      <c r="H38" s="19"/>
    </row>
    <row r="39" ht="16.5" customHeight="1" spans="1:8">
      <c r="A39" s="21"/>
      <c r="B39" s="47"/>
      <c r="C39" s="21"/>
      <c r="D39" s="47"/>
      <c r="E39" s="18"/>
      <c r="F39" s="19"/>
      <c r="G39" s="18"/>
      <c r="H39" s="19"/>
    </row>
    <row r="40" ht="16.5" customHeight="1" spans="1:8">
      <c r="A40" s="18" t="s">
        <v>130</v>
      </c>
      <c r="B40" s="47">
        <f>B37</f>
        <v>293.09</v>
      </c>
      <c r="C40" s="18" t="s">
        <v>131</v>
      </c>
      <c r="D40" s="47">
        <f>D37</f>
        <v>293.09</v>
      </c>
      <c r="E40" s="18" t="s">
        <v>131</v>
      </c>
      <c r="F40" s="47">
        <f>D40</f>
        <v>293.09</v>
      </c>
      <c r="G40" s="18" t="s">
        <v>131</v>
      </c>
      <c r="H40" s="47">
        <f>F40</f>
        <v>293.09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scale="92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view="pageBreakPreview" zoomScaleNormal="100" workbookViewId="0">
      <selection activeCell="A2" sqref="A2:Y2"/>
    </sheetView>
  </sheetViews>
  <sheetFormatPr defaultColWidth="9" defaultRowHeight="13.5" outlineLevelRow="7"/>
  <cols>
    <col min="1" max="1" width="7.33333333333333" style="49" customWidth="1"/>
    <col min="2" max="2" width="16.1416666666667" customWidth="1"/>
    <col min="3" max="3" width="8.28333333333333" customWidth="1"/>
    <col min="4" max="25" width="7.71666666666667" customWidth="1"/>
    <col min="26" max="26" width="9.7" customWidth="1"/>
  </cols>
  <sheetData>
    <row r="1" ht="16.5" customHeight="1" spans="1:25">
      <c r="A1" s="5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5" t="s">
        <v>132</v>
      </c>
      <c r="Y1" s="15"/>
    </row>
    <row r="2" ht="33.75" customHeight="1" spans="1:25">
      <c r="A2" s="51" t="s">
        <v>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2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6" t="s">
        <v>31</v>
      </c>
      <c r="Y3" s="16"/>
    </row>
    <row r="4" ht="22.5" customHeight="1" spans="1:25">
      <c r="A4" s="53" t="s">
        <v>133</v>
      </c>
      <c r="B4" s="6" t="s">
        <v>134</v>
      </c>
      <c r="C4" s="6" t="s">
        <v>135</v>
      </c>
      <c r="D4" s="6" t="s">
        <v>136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128</v>
      </c>
      <c r="T4" s="6"/>
      <c r="U4" s="6"/>
      <c r="V4" s="6"/>
      <c r="W4" s="6"/>
      <c r="X4" s="6"/>
      <c r="Y4" s="6"/>
    </row>
    <row r="5" ht="22.5" customHeight="1" spans="1:25">
      <c r="A5" s="53"/>
      <c r="B5" s="6"/>
      <c r="C5" s="6"/>
      <c r="D5" s="6" t="s">
        <v>137</v>
      </c>
      <c r="E5" s="6" t="s">
        <v>138</v>
      </c>
      <c r="F5" s="6" t="s">
        <v>139</v>
      </c>
      <c r="G5" s="6" t="s">
        <v>140</v>
      </c>
      <c r="H5" s="6" t="s">
        <v>141</v>
      </c>
      <c r="I5" s="6" t="s">
        <v>142</v>
      </c>
      <c r="J5" s="6" t="s">
        <v>143</v>
      </c>
      <c r="K5" s="6"/>
      <c r="L5" s="6"/>
      <c r="M5" s="6"/>
      <c r="N5" s="6" t="s">
        <v>144</v>
      </c>
      <c r="O5" s="6" t="s">
        <v>145</v>
      </c>
      <c r="P5" s="6" t="s">
        <v>146</v>
      </c>
      <c r="Q5" s="6" t="s">
        <v>147</v>
      </c>
      <c r="R5" s="6" t="s">
        <v>148</v>
      </c>
      <c r="S5" s="6" t="s">
        <v>137</v>
      </c>
      <c r="T5" s="6" t="s">
        <v>138</v>
      </c>
      <c r="U5" s="6" t="s">
        <v>139</v>
      </c>
      <c r="V5" s="6" t="s">
        <v>140</v>
      </c>
      <c r="W5" s="6" t="s">
        <v>141</v>
      </c>
      <c r="X5" s="6" t="s">
        <v>142</v>
      </c>
      <c r="Y5" s="6" t="s">
        <v>149</v>
      </c>
    </row>
    <row r="6" ht="22.5" customHeight="1" spans="1:25">
      <c r="A6" s="53"/>
      <c r="B6" s="6"/>
      <c r="C6" s="6"/>
      <c r="D6" s="6"/>
      <c r="E6" s="6"/>
      <c r="F6" s="6"/>
      <c r="G6" s="6"/>
      <c r="H6" s="6"/>
      <c r="I6" s="6"/>
      <c r="J6" s="6" t="s">
        <v>150</v>
      </c>
      <c r="K6" s="6" t="s">
        <v>151</v>
      </c>
      <c r="L6" s="6" t="s">
        <v>152</v>
      </c>
      <c r="M6" s="6" t="s">
        <v>141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4"/>
      <c r="B7" s="18" t="s">
        <v>135</v>
      </c>
      <c r="C7" s="47">
        <f>C8</f>
        <v>293.09</v>
      </c>
      <c r="D7" s="47">
        <f>D8</f>
        <v>293.09</v>
      </c>
      <c r="E7" s="47">
        <f>E8</f>
        <v>293.09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ht="22.5" customHeight="1" spans="1:25">
      <c r="A8" s="13" t="s">
        <v>153</v>
      </c>
      <c r="B8" s="20" t="str">
        <f>封面!E5</f>
        <v>蒸湘区胜利小学</v>
      </c>
      <c r="C8" s="47">
        <f>D8</f>
        <v>293.09</v>
      </c>
      <c r="D8" s="47">
        <f>E8</f>
        <v>293.09</v>
      </c>
      <c r="E8" s="47">
        <f>'1收支总表'!B40</f>
        <v>293.09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scale="71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2" sqref="A2:K2"/>
    </sheetView>
  </sheetViews>
  <sheetFormatPr defaultColWidth="9" defaultRowHeight="13.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166666666667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" customWidth="1"/>
  </cols>
  <sheetData>
    <row r="1" ht="16.5" customHeight="1" spans="1:11">
      <c r="A1" s="2"/>
      <c r="B1" s="17"/>
      <c r="C1" s="17"/>
      <c r="D1" s="54"/>
      <c r="E1" s="17"/>
      <c r="F1" s="17"/>
      <c r="G1" s="17"/>
      <c r="H1" s="17"/>
      <c r="I1" s="17"/>
      <c r="J1" s="17"/>
      <c r="K1" s="15" t="s">
        <v>154</v>
      </c>
    </row>
    <row r="2" ht="32.25" customHeight="1" spans="1:11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55"/>
      <c r="B3" s="55"/>
      <c r="C3" s="55"/>
      <c r="D3" s="55"/>
      <c r="E3" s="55"/>
      <c r="F3" s="55"/>
      <c r="G3" s="55"/>
      <c r="H3" s="55"/>
      <c r="I3" s="55"/>
      <c r="J3" s="55"/>
      <c r="K3" s="16" t="s">
        <v>31</v>
      </c>
    </row>
    <row r="4" ht="27.75" customHeight="1" spans="1:11">
      <c r="A4" s="6" t="s">
        <v>155</v>
      </c>
      <c r="B4" s="6"/>
      <c r="C4" s="6"/>
      <c r="D4" s="6" t="s">
        <v>156</v>
      </c>
      <c r="E4" s="6" t="s">
        <v>157</v>
      </c>
      <c r="F4" s="6" t="s">
        <v>135</v>
      </c>
      <c r="G4" s="6" t="s">
        <v>158</v>
      </c>
      <c r="H4" s="6" t="s">
        <v>159</v>
      </c>
      <c r="I4" s="6" t="s">
        <v>160</v>
      </c>
      <c r="J4" s="6" t="s">
        <v>161</v>
      </c>
      <c r="K4" s="6" t="s">
        <v>162</v>
      </c>
    </row>
    <row r="5" ht="25.5" customHeight="1" spans="1:11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1"/>
      <c r="B6" s="21"/>
      <c r="C6" s="21"/>
      <c r="D6" s="18" t="s">
        <v>135</v>
      </c>
      <c r="E6" s="18"/>
      <c r="F6" s="47">
        <f>F7</f>
        <v>293.09</v>
      </c>
      <c r="G6" s="47">
        <f>G7</f>
        <v>293.09</v>
      </c>
      <c r="H6" s="19"/>
      <c r="I6" s="19"/>
      <c r="J6" s="19"/>
      <c r="K6" s="19"/>
    </row>
    <row r="7" ht="22.5" customHeight="1" spans="1:11">
      <c r="A7" s="44" t="s">
        <v>166</v>
      </c>
      <c r="B7" s="44"/>
      <c r="C7" s="44"/>
      <c r="D7" s="45">
        <v>205</v>
      </c>
      <c r="E7" s="45" t="s">
        <v>167</v>
      </c>
      <c r="F7" s="47">
        <f>F8</f>
        <v>293.09</v>
      </c>
      <c r="G7" s="47">
        <f>G8</f>
        <v>293.09</v>
      </c>
      <c r="H7" s="56"/>
      <c r="I7" s="56"/>
      <c r="J7" s="56"/>
      <c r="K7" s="56"/>
    </row>
    <row r="8" ht="22.5" customHeight="1" spans="1:11">
      <c r="A8" s="44" t="s">
        <v>166</v>
      </c>
      <c r="B8" s="44" t="s">
        <v>168</v>
      </c>
      <c r="C8" s="44"/>
      <c r="D8" s="45">
        <v>20502</v>
      </c>
      <c r="E8" s="45" t="s">
        <v>169</v>
      </c>
      <c r="F8" s="47">
        <f>F9</f>
        <v>293.09</v>
      </c>
      <c r="G8" s="47">
        <f>G9</f>
        <v>293.09</v>
      </c>
      <c r="H8" s="56"/>
      <c r="I8" s="56"/>
      <c r="J8" s="56"/>
      <c r="K8" s="56"/>
    </row>
    <row r="9" s="11" customFormat="1" ht="22.5" customHeight="1" spans="1:11">
      <c r="A9" s="44" t="s">
        <v>166</v>
      </c>
      <c r="B9" s="44" t="s">
        <v>168</v>
      </c>
      <c r="C9" s="44" t="s">
        <v>168</v>
      </c>
      <c r="D9" s="45">
        <v>2050202</v>
      </c>
      <c r="E9" s="45" t="s">
        <v>170</v>
      </c>
      <c r="F9" s="47">
        <f>G9</f>
        <v>293.09</v>
      </c>
      <c r="G9" s="47">
        <f>'2收入总表'!E8</f>
        <v>293.09</v>
      </c>
      <c r="H9" s="56"/>
      <c r="I9" s="56"/>
      <c r="J9" s="56"/>
      <c r="K9" s="56"/>
    </row>
    <row r="10" ht="22.5" customHeight="1" spans="1:11">
      <c r="A10" s="44"/>
      <c r="B10" s="44"/>
      <c r="C10" s="44"/>
      <c r="D10" s="45"/>
      <c r="E10" s="45"/>
      <c r="F10" s="56"/>
      <c r="G10" s="56"/>
      <c r="H10" s="56"/>
      <c r="I10" s="56"/>
      <c r="J10" s="56"/>
      <c r="K10" s="56"/>
    </row>
    <row r="11" ht="22.5" customHeight="1" spans="1:11">
      <c r="A11" s="44"/>
      <c r="B11" s="44"/>
      <c r="C11" s="44"/>
      <c r="D11" s="45"/>
      <c r="E11" s="45"/>
      <c r="F11" s="56"/>
      <c r="G11" s="56"/>
      <c r="H11" s="56"/>
      <c r="I11" s="56"/>
      <c r="J11" s="56"/>
      <c r="K11" s="56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view="pageBreakPreview" zoomScaleNormal="100" workbookViewId="0">
      <selection activeCell="D8" sqref="D8"/>
    </sheetView>
  </sheetViews>
  <sheetFormatPr defaultColWidth="9" defaultRowHeight="13.5"/>
  <cols>
    <col min="1" max="1" width="3.7" customWidth="1"/>
    <col min="2" max="2" width="4.71666666666667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8.775" customWidth="1"/>
    <col min="8" max="8" width="7.71666666666667" customWidth="1"/>
    <col min="9" max="12" width="7.14166666666667" customWidth="1"/>
    <col min="13" max="13" width="6.71666666666667" customWidth="1"/>
    <col min="14" max="17" width="7.14166666666667" customWidth="1"/>
    <col min="18" max="18" width="7" customWidth="1"/>
    <col min="19" max="20" width="7.14166666666667" customWidth="1"/>
    <col min="21" max="22" width="9.7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171</v>
      </c>
      <c r="T1" s="15"/>
    </row>
    <row r="2" ht="42" customHeight="1" spans="1:20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31</v>
      </c>
      <c r="T3" s="16"/>
    </row>
    <row r="4" ht="19.5" customHeight="1" spans="1:20">
      <c r="A4" s="6" t="s">
        <v>155</v>
      </c>
      <c r="B4" s="6"/>
      <c r="C4" s="6"/>
      <c r="D4" s="6" t="s">
        <v>172</v>
      </c>
      <c r="E4" s="6" t="s">
        <v>173</v>
      </c>
      <c r="F4" s="6" t="s">
        <v>174</v>
      </c>
      <c r="G4" s="6" t="s">
        <v>175</v>
      </c>
      <c r="H4" s="6" t="s">
        <v>176</v>
      </c>
      <c r="I4" s="6" t="s">
        <v>177</v>
      </c>
      <c r="J4" s="6" t="s">
        <v>178</v>
      </c>
      <c r="K4" s="6" t="s">
        <v>179</v>
      </c>
      <c r="L4" s="6" t="s">
        <v>180</v>
      </c>
      <c r="M4" s="6" t="s">
        <v>181</v>
      </c>
      <c r="N4" s="6" t="s">
        <v>182</v>
      </c>
      <c r="O4" s="6" t="s">
        <v>183</v>
      </c>
      <c r="P4" s="6" t="s">
        <v>184</v>
      </c>
      <c r="Q4" s="6" t="s">
        <v>185</v>
      </c>
      <c r="R4" s="6" t="s">
        <v>186</v>
      </c>
      <c r="S4" s="6" t="s">
        <v>187</v>
      </c>
      <c r="T4" s="6" t="s">
        <v>188</v>
      </c>
    </row>
    <row r="5" ht="21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135</v>
      </c>
      <c r="F6" s="19">
        <f>F7</f>
        <v>293.09</v>
      </c>
      <c r="G6" s="19">
        <f t="shared" ref="G6:O6" si="0">G7</f>
        <v>268.12</v>
      </c>
      <c r="H6" s="19">
        <f t="shared" si="0"/>
        <v>0</v>
      </c>
      <c r="I6" s="19">
        <f t="shared" si="0"/>
        <v>0</v>
      </c>
      <c r="J6" s="19">
        <f t="shared" si="0"/>
        <v>0</v>
      </c>
      <c r="K6" s="19">
        <f t="shared" si="0"/>
        <v>0</v>
      </c>
      <c r="L6" s="19">
        <f t="shared" si="0"/>
        <v>0</v>
      </c>
      <c r="M6" s="19">
        <f t="shared" si="0"/>
        <v>0</v>
      </c>
      <c r="N6" s="19">
        <f t="shared" si="0"/>
        <v>0</v>
      </c>
      <c r="O6" s="19">
        <f t="shared" si="0"/>
        <v>24.97</v>
      </c>
      <c r="P6" s="19"/>
      <c r="Q6" s="19"/>
      <c r="R6" s="19"/>
      <c r="S6" s="19"/>
      <c r="T6" s="19"/>
    </row>
    <row r="7" ht="22.5" customHeight="1" spans="1:20">
      <c r="A7" s="44" t="s">
        <v>166</v>
      </c>
      <c r="B7" s="44"/>
      <c r="C7" s="44"/>
      <c r="D7" s="20">
        <v>401008</v>
      </c>
      <c r="E7" s="20" t="s">
        <v>167</v>
      </c>
      <c r="F7" s="19">
        <f>F8</f>
        <v>293.09</v>
      </c>
      <c r="G7" s="19">
        <f t="shared" ref="G7:O7" si="1">G8</f>
        <v>268.12</v>
      </c>
      <c r="H7" s="19">
        <f t="shared" si="1"/>
        <v>0</v>
      </c>
      <c r="I7" s="19">
        <f t="shared" si="1"/>
        <v>0</v>
      </c>
      <c r="J7" s="19">
        <f t="shared" si="1"/>
        <v>0</v>
      </c>
      <c r="K7" s="19">
        <f t="shared" si="1"/>
        <v>0</v>
      </c>
      <c r="L7" s="19">
        <f t="shared" si="1"/>
        <v>0</v>
      </c>
      <c r="M7" s="19">
        <f t="shared" si="1"/>
        <v>0</v>
      </c>
      <c r="N7" s="19">
        <f t="shared" si="1"/>
        <v>0</v>
      </c>
      <c r="O7" s="19">
        <f t="shared" si="1"/>
        <v>24.97</v>
      </c>
      <c r="P7" s="19"/>
      <c r="Q7" s="19"/>
      <c r="R7" s="19"/>
      <c r="S7" s="19"/>
      <c r="T7" s="19"/>
    </row>
    <row r="8" ht="22.5" customHeight="1" spans="1:20">
      <c r="A8" s="44" t="s">
        <v>166</v>
      </c>
      <c r="B8" s="44" t="s">
        <v>168</v>
      </c>
      <c r="C8" s="44"/>
      <c r="D8" s="20">
        <f>D7</f>
        <v>401008</v>
      </c>
      <c r="E8" s="45" t="s">
        <v>169</v>
      </c>
      <c r="F8" s="19">
        <f>F9</f>
        <v>293.09</v>
      </c>
      <c r="G8" s="19">
        <f t="shared" ref="G8:O8" si="2">G9</f>
        <v>268.12</v>
      </c>
      <c r="H8" s="19">
        <f t="shared" si="2"/>
        <v>0</v>
      </c>
      <c r="I8" s="19">
        <f t="shared" si="2"/>
        <v>0</v>
      </c>
      <c r="J8" s="19">
        <f t="shared" si="2"/>
        <v>0</v>
      </c>
      <c r="K8" s="19">
        <f t="shared" si="2"/>
        <v>0</v>
      </c>
      <c r="L8" s="19">
        <f t="shared" si="2"/>
        <v>0</v>
      </c>
      <c r="M8" s="19">
        <f t="shared" si="2"/>
        <v>0</v>
      </c>
      <c r="N8" s="19">
        <f t="shared" si="2"/>
        <v>0</v>
      </c>
      <c r="O8" s="19">
        <f t="shared" si="2"/>
        <v>24.97</v>
      </c>
      <c r="P8" s="19"/>
      <c r="Q8" s="19"/>
      <c r="R8" s="19"/>
      <c r="S8" s="19"/>
      <c r="T8" s="19"/>
    </row>
    <row r="9" ht="22.5" customHeight="1" spans="1:20">
      <c r="A9" s="44" t="s">
        <v>166</v>
      </c>
      <c r="B9" s="44" t="s">
        <v>168</v>
      </c>
      <c r="C9" s="44" t="s">
        <v>168</v>
      </c>
      <c r="D9" s="20">
        <f>D8</f>
        <v>401008</v>
      </c>
      <c r="E9" s="45" t="s">
        <v>170</v>
      </c>
      <c r="F9" s="19">
        <f>G9+O9</f>
        <v>293.09</v>
      </c>
      <c r="G9" s="19">
        <f>'1收支总表'!F7</f>
        <v>268.12</v>
      </c>
      <c r="H9" s="19"/>
      <c r="I9" s="19"/>
      <c r="J9" s="19"/>
      <c r="K9" s="19"/>
      <c r="L9" s="19"/>
      <c r="M9" s="19"/>
      <c r="N9" s="19"/>
      <c r="O9" s="19">
        <f>'1收支总表'!H14</f>
        <v>24.97</v>
      </c>
      <c r="P9" s="19"/>
      <c r="Q9" s="19"/>
      <c r="R9" s="19"/>
      <c r="S9" s="19"/>
      <c r="T9" s="19"/>
    </row>
    <row r="10" ht="22.5" customHeight="1" spans="1:20">
      <c r="A10" s="14"/>
      <c r="B10" s="14"/>
      <c r="C10" s="14"/>
      <c r="D10" s="20"/>
      <c r="E10" s="20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ht="22.5" customHeight="1" spans="1:20">
      <c r="A11" s="14"/>
      <c r="B11" s="14"/>
      <c r="C11" s="14"/>
      <c r="D11" s="20"/>
      <c r="E11" s="20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scale="93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view="pageBreakPreview" zoomScaleNormal="100" workbookViewId="0">
      <selection activeCell="D8" sqref="D8"/>
    </sheetView>
  </sheetViews>
  <sheetFormatPr defaultColWidth="9" defaultRowHeight="13.5"/>
  <cols>
    <col min="1" max="2" width="4" customWidth="1"/>
    <col min="3" max="3" width="4.14166666666667" customWidth="1"/>
    <col min="4" max="4" width="9.225" style="49" customWidth="1"/>
    <col min="5" max="5" width="15.8583333333333" customWidth="1"/>
    <col min="6" max="6" width="9" customWidth="1"/>
    <col min="7" max="7" width="7.71666666666667" customWidth="1"/>
    <col min="8" max="8" width="8" customWidth="1"/>
    <col min="9" max="16" width="7.14166666666667" customWidth="1"/>
    <col min="17" max="17" width="5.85833333333333" customWidth="1"/>
    <col min="18" max="21" width="7.14166666666667" customWidth="1"/>
    <col min="22" max="23" width="9.7" customWidth="1"/>
  </cols>
  <sheetData>
    <row r="1" ht="16.5" customHeight="1" spans="1:21">
      <c r="A1" s="2"/>
      <c r="B1" s="17"/>
      <c r="C1" s="17"/>
      <c r="D1" s="50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5" t="s">
        <v>189</v>
      </c>
      <c r="U1" s="15"/>
    </row>
    <row r="2" ht="36.75" customHeight="1" spans="1:21">
      <c r="A2" s="4" t="s">
        <v>10</v>
      </c>
      <c r="B2" s="4"/>
      <c r="C2" s="4"/>
      <c r="D2" s="51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2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6" t="s">
        <v>31</v>
      </c>
      <c r="U3" s="16"/>
    </row>
    <row r="4" ht="22.5" customHeight="1" spans="1:21">
      <c r="A4" s="6" t="s">
        <v>155</v>
      </c>
      <c r="B4" s="6"/>
      <c r="C4" s="6"/>
      <c r="D4" s="53" t="s">
        <v>172</v>
      </c>
      <c r="E4" s="6" t="s">
        <v>173</v>
      </c>
      <c r="F4" s="6" t="s">
        <v>190</v>
      </c>
      <c r="G4" s="6" t="s">
        <v>158</v>
      </c>
      <c r="H4" s="6"/>
      <c r="I4" s="6"/>
      <c r="J4" s="6"/>
      <c r="K4" s="6" t="s">
        <v>159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163</v>
      </c>
      <c r="B5" s="6" t="s">
        <v>164</v>
      </c>
      <c r="C5" s="6" t="s">
        <v>165</v>
      </c>
      <c r="D5" s="53"/>
      <c r="E5" s="6"/>
      <c r="F5" s="6"/>
      <c r="G5" s="6" t="s">
        <v>135</v>
      </c>
      <c r="H5" s="6" t="s">
        <v>191</v>
      </c>
      <c r="I5" s="6" t="s">
        <v>192</v>
      </c>
      <c r="J5" s="6" t="s">
        <v>183</v>
      </c>
      <c r="K5" s="6" t="s">
        <v>135</v>
      </c>
      <c r="L5" s="6" t="s">
        <v>193</v>
      </c>
      <c r="M5" s="6" t="s">
        <v>194</v>
      </c>
      <c r="N5" s="6" t="s">
        <v>195</v>
      </c>
      <c r="O5" s="6" t="s">
        <v>185</v>
      </c>
      <c r="P5" s="6" t="s">
        <v>196</v>
      </c>
      <c r="Q5" s="6" t="s">
        <v>197</v>
      </c>
      <c r="R5" s="6" t="s">
        <v>198</v>
      </c>
      <c r="S5" s="6" t="s">
        <v>181</v>
      </c>
      <c r="T5" s="6" t="s">
        <v>184</v>
      </c>
      <c r="U5" s="6" t="s">
        <v>188</v>
      </c>
    </row>
    <row r="6" ht="22.5" customHeight="1" spans="1:21">
      <c r="A6" s="18"/>
      <c r="B6" s="18"/>
      <c r="C6" s="18"/>
      <c r="D6" s="14"/>
      <c r="E6" s="18" t="s">
        <v>135</v>
      </c>
      <c r="F6" s="19">
        <f>F7</f>
        <v>293.09</v>
      </c>
      <c r="G6" s="19">
        <f>G7</f>
        <v>293.09</v>
      </c>
      <c r="H6" s="19">
        <f>H7</f>
        <v>268.12</v>
      </c>
      <c r="I6" s="19">
        <f>I7</f>
        <v>0</v>
      </c>
      <c r="J6" s="19">
        <f>J7</f>
        <v>24.97</v>
      </c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ht="22.5" customHeight="1" spans="1:21">
      <c r="A7" s="44" t="s">
        <v>166</v>
      </c>
      <c r="B7" s="44"/>
      <c r="C7" s="44"/>
      <c r="D7" s="20">
        <v>401008</v>
      </c>
      <c r="E7" s="20" t="s">
        <v>167</v>
      </c>
      <c r="F7" s="19">
        <f>F8</f>
        <v>293.09</v>
      </c>
      <c r="G7" s="19">
        <f>G8</f>
        <v>293.09</v>
      </c>
      <c r="H7" s="19">
        <f>H8</f>
        <v>268.12</v>
      </c>
      <c r="I7" s="19">
        <f>I8</f>
        <v>0</v>
      </c>
      <c r="J7" s="19">
        <f>J8</f>
        <v>24.97</v>
      </c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ht="22.5" customHeight="1" spans="1:21">
      <c r="A8" s="44" t="s">
        <v>166</v>
      </c>
      <c r="B8" s="44" t="s">
        <v>168</v>
      </c>
      <c r="C8" s="44"/>
      <c r="D8" s="20">
        <f>D7</f>
        <v>401008</v>
      </c>
      <c r="E8" s="45" t="s">
        <v>169</v>
      </c>
      <c r="F8" s="19">
        <f>F9</f>
        <v>293.09</v>
      </c>
      <c r="G8" s="19">
        <f>G9</f>
        <v>293.09</v>
      </c>
      <c r="H8" s="19">
        <f>H9</f>
        <v>268.12</v>
      </c>
      <c r="I8" s="19">
        <f>I9</f>
        <v>0</v>
      </c>
      <c r="J8" s="19">
        <f>J9</f>
        <v>24.97</v>
      </c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ht="22.5" customHeight="1" spans="1:21">
      <c r="A9" s="44" t="s">
        <v>166</v>
      </c>
      <c r="B9" s="44" t="s">
        <v>168</v>
      </c>
      <c r="C9" s="44" t="s">
        <v>168</v>
      </c>
      <c r="D9" s="20">
        <f>D8</f>
        <v>401008</v>
      </c>
      <c r="E9" s="45" t="s">
        <v>170</v>
      </c>
      <c r="F9" s="19">
        <f>G9</f>
        <v>293.09</v>
      </c>
      <c r="G9" s="19">
        <f>H9+J9</f>
        <v>293.09</v>
      </c>
      <c r="H9" s="19">
        <f>'4支出分类(政府预算)'!G9</f>
        <v>268.12</v>
      </c>
      <c r="I9" s="19"/>
      <c r="J9" s="19">
        <f>'4支出分类(政府预算)'!O9</f>
        <v>24.97</v>
      </c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ht="22.5" customHeight="1" spans="1:21">
      <c r="A10" s="14"/>
      <c r="B10" s="14"/>
      <c r="C10" s="14"/>
      <c r="D10" s="13"/>
      <c r="E10" s="20"/>
      <c r="F10" s="22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</row>
    <row r="11" ht="22.5" customHeight="1" spans="1:21">
      <c r="A11" s="14"/>
      <c r="B11" s="14"/>
      <c r="C11" s="14"/>
      <c r="D11" s="13"/>
      <c r="E11" s="20"/>
      <c r="F11" s="22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scale="92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28" workbookViewId="0">
      <selection activeCell="D7" sqref="D7"/>
    </sheetView>
  </sheetViews>
  <sheetFormatPr defaultColWidth="9" defaultRowHeight="13.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" customWidth="1"/>
  </cols>
  <sheetData>
    <row r="1" ht="16.5" customHeight="1" spans="1:4">
      <c r="A1" s="2"/>
      <c r="B1" s="17"/>
      <c r="C1" s="17"/>
      <c r="D1" s="15" t="s">
        <v>199</v>
      </c>
    </row>
    <row r="2" ht="32.25" customHeight="1" spans="1:4">
      <c r="A2" s="4" t="s">
        <v>11</v>
      </c>
      <c r="B2" s="4"/>
      <c r="C2" s="4"/>
      <c r="D2" s="4"/>
    </row>
    <row r="3" ht="18.75" customHeight="1" spans="1:5">
      <c r="A3" s="5"/>
      <c r="B3" s="5"/>
      <c r="C3" s="5"/>
      <c r="D3" s="16" t="s">
        <v>31</v>
      </c>
      <c r="E3" s="2"/>
    </row>
    <row r="4" ht="20.25" customHeight="1" spans="1:5">
      <c r="A4" s="6" t="s">
        <v>32</v>
      </c>
      <c r="B4" s="6"/>
      <c r="C4" s="6" t="s">
        <v>33</v>
      </c>
      <c r="D4" s="6"/>
      <c r="E4" s="2"/>
    </row>
    <row r="5" ht="20.25" customHeight="1" spans="1:5">
      <c r="A5" s="6" t="s">
        <v>34</v>
      </c>
      <c r="B5" s="6" t="s">
        <v>35</v>
      </c>
      <c r="C5" s="6" t="s">
        <v>34</v>
      </c>
      <c r="D5" s="6" t="s">
        <v>35</v>
      </c>
      <c r="E5" s="2"/>
    </row>
    <row r="6" ht="20.25" customHeight="1" spans="1:5">
      <c r="A6" s="18" t="s">
        <v>200</v>
      </c>
      <c r="B6" s="19">
        <f>B7</f>
        <v>293.09</v>
      </c>
      <c r="C6" s="18" t="s">
        <v>201</v>
      </c>
      <c r="D6" s="19">
        <f>D11</f>
        <v>293.09</v>
      </c>
      <c r="E6" s="2"/>
    </row>
    <row r="7" ht="20.25" customHeight="1" spans="1:5">
      <c r="A7" s="21" t="s">
        <v>202</v>
      </c>
      <c r="B7" s="19">
        <f>B8</f>
        <v>293.09</v>
      </c>
      <c r="C7" s="21" t="s">
        <v>40</v>
      </c>
      <c r="D7" s="19"/>
      <c r="E7" s="2"/>
    </row>
    <row r="8" ht="20.25" customHeight="1" spans="1:5">
      <c r="A8" s="21" t="s">
        <v>203</v>
      </c>
      <c r="B8" s="19">
        <f>'2收入总表'!D8</f>
        <v>293.09</v>
      </c>
      <c r="C8" s="21" t="s">
        <v>44</v>
      </c>
      <c r="D8" s="46"/>
      <c r="E8" s="2"/>
    </row>
    <row r="9" ht="30.75" customHeight="1" spans="1:5">
      <c r="A9" s="21" t="s">
        <v>47</v>
      </c>
      <c r="B9" s="47"/>
      <c r="C9" s="21" t="s">
        <v>48</v>
      </c>
      <c r="D9" s="46"/>
      <c r="E9" s="2"/>
    </row>
    <row r="10" ht="20.25" customHeight="1" spans="1:5">
      <c r="A10" s="21" t="s">
        <v>204</v>
      </c>
      <c r="B10" s="47"/>
      <c r="C10" s="21" t="s">
        <v>52</v>
      </c>
      <c r="D10" s="46"/>
      <c r="E10" s="2"/>
    </row>
    <row r="11" ht="20.25" customHeight="1" spans="1:5">
      <c r="A11" s="21" t="s">
        <v>205</v>
      </c>
      <c r="B11" s="47"/>
      <c r="C11" s="21" t="s">
        <v>56</v>
      </c>
      <c r="D11" s="46">
        <f>B6</f>
        <v>293.09</v>
      </c>
      <c r="E11" s="2"/>
    </row>
    <row r="12" ht="20.25" customHeight="1" spans="1:5">
      <c r="A12" s="21" t="s">
        <v>206</v>
      </c>
      <c r="B12" s="47"/>
      <c r="C12" s="21" t="s">
        <v>60</v>
      </c>
      <c r="D12" s="46"/>
      <c r="E12" s="2"/>
    </row>
    <row r="13" ht="20.25" customHeight="1" spans="1:5">
      <c r="A13" s="18" t="s">
        <v>207</v>
      </c>
      <c r="B13" s="19"/>
      <c r="C13" s="21" t="s">
        <v>64</v>
      </c>
      <c r="D13" s="46"/>
      <c r="E13" s="2"/>
    </row>
    <row r="14" ht="20.25" customHeight="1" spans="1:5">
      <c r="A14" s="21" t="s">
        <v>202</v>
      </c>
      <c r="B14" s="47"/>
      <c r="C14" s="21" t="s">
        <v>68</v>
      </c>
      <c r="D14" s="46"/>
      <c r="E14" s="2"/>
    </row>
    <row r="15" ht="20.25" customHeight="1" spans="1:5">
      <c r="A15" s="21" t="s">
        <v>204</v>
      </c>
      <c r="B15" s="47"/>
      <c r="C15" s="21" t="s">
        <v>72</v>
      </c>
      <c r="D15" s="46"/>
      <c r="E15" s="2"/>
    </row>
    <row r="16" ht="20.25" customHeight="1" spans="1:5">
      <c r="A16" s="21" t="s">
        <v>205</v>
      </c>
      <c r="B16" s="47"/>
      <c r="C16" s="21" t="s">
        <v>76</v>
      </c>
      <c r="D16" s="46"/>
      <c r="E16" s="2"/>
    </row>
    <row r="17" ht="20.25" customHeight="1" spans="1:5">
      <c r="A17" s="21" t="s">
        <v>206</v>
      </c>
      <c r="B17" s="47"/>
      <c r="C17" s="21" t="s">
        <v>80</v>
      </c>
      <c r="D17" s="46"/>
      <c r="E17" s="2"/>
    </row>
    <row r="18" ht="20.25" customHeight="1" spans="1:5">
      <c r="A18" s="21"/>
      <c r="B18" s="48"/>
      <c r="C18" s="21" t="s">
        <v>84</v>
      </c>
      <c r="D18" s="46"/>
      <c r="E18" s="2"/>
    </row>
    <row r="19" ht="20.25" customHeight="1" spans="1:5">
      <c r="A19" s="21"/>
      <c r="B19" s="21"/>
      <c r="C19" s="21" t="s">
        <v>88</v>
      </c>
      <c r="D19" s="46"/>
      <c r="E19" s="2"/>
    </row>
    <row r="20" ht="20.25" customHeight="1" spans="1:5">
      <c r="A20" s="21"/>
      <c r="B20" s="21"/>
      <c r="C20" s="21" t="s">
        <v>92</v>
      </c>
      <c r="D20" s="46"/>
      <c r="E20" s="2"/>
    </row>
    <row r="21" ht="20.25" customHeight="1" spans="1:5">
      <c r="A21" s="21"/>
      <c r="B21" s="21"/>
      <c r="C21" s="21" t="s">
        <v>96</v>
      </c>
      <c r="D21" s="46"/>
      <c r="E21" s="2"/>
    </row>
    <row r="22" ht="20.25" customHeight="1" spans="1:5">
      <c r="A22" s="21"/>
      <c r="B22" s="21"/>
      <c r="C22" s="21" t="s">
        <v>99</v>
      </c>
      <c r="D22" s="46"/>
      <c r="E22" s="2"/>
    </row>
    <row r="23" ht="20.25" customHeight="1" spans="1:5">
      <c r="A23" s="21"/>
      <c r="B23" s="21"/>
      <c r="C23" s="21" t="s">
        <v>102</v>
      </c>
      <c r="D23" s="46"/>
      <c r="E23" s="2"/>
    </row>
    <row r="24" ht="20.25" customHeight="1" spans="1:5">
      <c r="A24" s="21"/>
      <c r="B24" s="21"/>
      <c r="C24" s="21" t="s">
        <v>104</v>
      </c>
      <c r="D24" s="46"/>
      <c r="E24" s="2"/>
    </row>
    <row r="25" ht="20.25" customHeight="1" spans="1:5">
      <c r="A25" s="21"/>
      <c r="B25" s="21"/>
      <c r="C25" s="21" t="s">
        <v>106</v>
      </c>
      <c r="D25" s="46"/>
      <c r="E25" s="2"/>
    </row>
    <row r="26" ht="20.25" customHeight="1" spans="1:5">
      <c r="A26" s="21"/>
      <c r="B26" s="21"/>
      <c r="C26" s="21" t="s">
        <v>108</v>
      </c>
      <c r="D26" s="46"/>
      <c r="E26" s="2"/>
    </row>
    <row r="27" ht="20.25" customHeight="1" spans="1:5">
      <c r="A27" s="21"/>
      <c r="B27" s="21"/>
      <c r="C27" s="21" t="s">
        <v>110</v>
      </c>
      <c r="D27" s="46"/>
      <c r="E27" s="2"/>
    </row>
    <row r="28" ht="20.25" customHeight="1" spans="1:5">
      <c r="A28" s="21"/>
      <c r="B28" s="21"/>
      <c r="C28" s="21" t="s">
        <v>112</v>
      </c>
      <c r="D28" s="46"/>
      <c r="E28" s="2"/>
    </row>
    <row r="29" ht="20.25" customHeight="1" spans="1:5">
      <c r="A29" s="21"/>
      <c r="B29" s="21"/>
      <c r="C29" s="21" t="s">
        <v>114</v>
      </c>
      <c r="D29" s="46"/>
      <c r="E29" s="2"/>
    </row>
    <row r="30" ht="20.25" customHeight="1" spans="1:5">
      <c r="A30" s="21"/>
      <c r="B30" s="21"/>
      <c r="C30" s="21" t="s">
        <v>116</v>
      </c>
      <c r="D30" s="46"/>
      <c r="E30" s="2"/>
    </row>
    <row r="31" ht="20.25" customHeight="1" spans="1:5">
      <c r="A31" s="21"/>
      <c r="B31" s="21"/>
      <c r="C31" s="21" t="s">
        <v>118</v>
      </c>
      <c r="D31" s="46"/>
      <c r="E31" s="2"/>
    </row>
    <row r="32" ht="20.25" customHeight="1" spans="1:5">
      <c r="A32" s="21"/>
      <c r="B32" s="21"/>
      <c r="C32" s="21" t="s">
        <v>120</v>
      </c>
      <c r="D32" s="46"/>
      <c r="E32" s="2"/>
    </row>
    <row r="33" ht="20.25" customHeight="1" spans="1:5">
      <c r="A33" s="21"/>
      <c r="B33" s="21"/>
      <c r="C33" s="21" t="s">
        <v>122</v>
      </c>
      <c r="D33" s="46"/>
      <c r="E33" s="2"/>
    </row>
    <row r="34" ht="20.25" customHeight="1" spans="1:5">
      <c r="A34" s="21"/>
      <c r="B34" s="21"/>
      <c r="C34" s="21" t="s">
        <v>123</v>
      </c>
      <c r="D34" s="46"/>
      <c r="E34" s="2"/>
    </row>
    <row r="35" ht="20.25" customHeight="1" spans="1:5">
      <c r="A35" s="21"/>
      <c r="B35" s="21"/>
      <c r="C35" s="21" t="s">
        <v>124</v>
      </c>
      <c r="D35" s="46"/>
      <c r="E35" s="2"/>
    </row>
    <row r="36" ht="20.25" customHeight="1" spans="1:5">
      <c r="A36" s="21"/>
      <c r="B36" s="21"/>
      <c r="C36" s="21" t="s">
        <v>125</v>
      </c>
      <c r="D36" s="46"/>
      <c r="E36" s="2"/>
    </row>
    <row r="37" ht="20.25" customHeight="1" spans="1:5">
      <c r="A37" s="21"/>
      <c r="B37" s="21"/>
      <c r="C37" s="21"/>
      <c r="D37" s="47"/>
      <c r="E37" s="2"/>
    </row>
    <row r="38" ht="20.25" customHeight="1" spans="1:5">
      <c r="A38" s="18"/>
      <c r="B38" s="18"/>
      <c r="C38" s="18" t="s">
        <v>208</v>
      </c>
      <c r="D38" s="19"/>
      <c r="E38" s="5"/>
    </row>
    <row r="39" ht="20.25" customHeight="1" spans="1:5">
      <c r="A39" s="18"/>
      <c r="B39" s="18"/>
      <c r="C39" s="18"/>
      <c r="D39" s="19"/>
      <c r="E39" s="5"/>
    </row>
    <row r="40" ht="20.25" customHeight="1" spans="1:5">
      <c r="A40" s="6" t="s">
        <v>209</v>
      </c>
      <c r="B40" s="19">
        <f>B6</f>
        <v>293.09</v>
      </c>
      <c r="C40" s="6" t="s">
        <v>210</v>
      </c>
      <c r="D40" s="22">
        <f>D6</f>
        <v>293.09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G20" sqref="G20"/>
    </sheetView>
  </sheetViews>
  <sheetFormatPr defaultColWidth="9" defaultRowHeight="13.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4.7" customWidth="1"/>
    <col min="10" max="10" width="11.425" customWidth="1"/>
    <col min="11" max="11" width="19" customWidth="1"/>
    <col min="12" max="12" width="9.7" customWidth="1"/>
  </cols>
  <sheetData>
    <row r="1" ht="16.5" customHeight="1" spans="1:11">
      <c r="A1" s="2"/>
      <c r="B1" s="17"/>
      <c r="C1" s="17"/>
      <c r="D1" s="2"/>
      <c r="E1" s="17"/>
      <c r="F1" s="17"/>
      <c r="G1" s="17"/>
      <c r="H1" s="17"/>
      <c r="I1" s="17"/>
      <c r="J1" s="17"/>
      <c r="K1" s="15" t="s">
        <v>211</v>
      </c>
    </row>
    <row r="2" ht="42.75" customHeight="1" spans="1:11">
      <c r="A2" s="4" t="s">
        <v>12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31</v>
      </c>
      <c r="K3" s="16"/>
    </row>
    <row r="4" ht="24.75" customHeight="1" spans="1:11">
      <c r="A4" s="6" t="s">
        <v>155</v>
      </c>
      <c r="B4" s="6"/>
      <c r="C4" s="6"/>
      <c r="D4" s="6" t="s">
        <v>156</v>
      </c>
      <c r="E4" s="6" t="s">
        <v>157</v>
      </c>
      <c r="F4" s="6" t="s">
        <v>135</v>
      </c>
      <c r="G4" s="6" t="s">
        <v>158</v>
      </c>
      <c r="H4" s="6"/>
      <c r="I4" s="6"/>
      <c r="J4" s="6"/>
      <c r="K4" s="6" t="s">
        <v>159</v>
      </c>
    </row>
    <row r="5" ht="21" customHeight="1" spans="1:11">
      <c r="A5" s="6"/>
      <c r="B5" s="6"/>
      <c r="C5" s="6"/>
      <c r="D5" s="6"/>
      <c r="E5" s="6"/>
      <c r="F5" s="6"/>
      <c r="G5" s="6" t="s">
        <v>137</v>
      </c>
      <c r="H5" s="6" t="s">
        <v>212</v>
      </c>
      <c r="I5" s="6"/>
      <c r="J5" s="6" t="s">
        <v>213</v>
      </c>
      <c r="K5" s="6"/>
    </row>
    <row r="6" ht="28.5" customHeight="1" spans="1:11">
      <c r="A6" s="6" t="s">
        <v>163</v>
      </c>
      <c r="B6" s="6" t="s">
        <v>164</v>
      </c>
      <c r="C6" s="6" t="s">
        <v>165</v>
      </c>
      <c r="D6" s="6"/>
      <c r="E6" s="6"/>
      <c r="F6" s="6"/>
      <c r="G6" s="6"/>
      <c r="H6" s="6" t="s">
        <v>191</v>
      </c>
      <c r="I6" s="6" t="s">
        <v>183</v>
      </c>
      <c r="J6" s="6"/>
      <c r="K6" s="6"/>
    </row>
    <row r="7" ht="22.5" customHeight="1" spans="1:11">
      <c r="A7" s="21"/>
      <c r="B7" s="21"/>
      <c r="C7" s="21"/>
      <c r="D7" s="18"/>
      <c r="E7" s="18" t="s">
        <v>135</v>
      </c>
      <c r="F7" s="19">
        <f>F8</f>
        <v>293.09</v>
      </c>
      <c r="G7" s="19">
        <f>G8</f>
        <v>293.09</v>
      </c>
      <c r="H7" s="19">
        <f>H8</f>
        <v>268.12</v>
      </c>
      <c r="I7" s="19">
        <f>I8</f>
        <v>24.97</v>
      </c>
      <c r="J7" s="19"/>
      <c r="K7" s="19"/>
    </row>
    <row r="8" ht="22.5" customHeight="1" spans="1:11">
      <c r="A8" s="44" t="s">
        <v>166</v>
      </c>
      <c r="B8" s="44"/>
      <c r="C8" s="44"/>
      <c r="D8" s="20">
        <v>401008</v>
      </c>
      <c r="E8" s="20" t="s">
        <v>167</v>
      </c>
      <c r="F8" s="19">
        <f>F9</f>
        <v>293.09</v>
      </c>
      <c r="G8" s="19">
        <f>G9</f>
        <v>293.09</v>
      </c>
      <c r="H8" s="19">
        <f>H9</f>
        <v>268.12</v>
      </c>
      <c r="I8" s="19">
        <f>I9</f>
        <v>24.97</v>
      </c>
      <c r="J8" s="19"/>
      <c r="K8" s="19"/>
    </row>
    <row r="9" ht="22.5" customHeight="1" spans="1:11">
      <c r="A9" s="44" t="s">
        <v>166</v>
      </c>
      <c r="B9" s="44" t="s">
        <v>168</v>
      </c>
      <c r="C9" s="44"/>
      <c r="D9" s="20">
        <f>D8</f>
        <v>401008</v>
      </c>
      <c r="E9" s="45" t="s">
        <v>169</v>
      </c>
      <c r="F9" s="19">
        <f>F10</f>
        <v>293.09</v>
      </c>
      <c r="G9" s="19">
        <f>G10</f>
        <v>293.09</v>
      </c>
      <c r="H9" s="19">
        <f>H10</f>
        <v>268.12</v>
      </c>
      <c r="I9" s="19">
        <f>I10</f>
        <v>24.97</v>
      </c>
      <c r="J9" s="19"/>
      <c r="K9" s="19"/>
    </row>
    <row r="10" ht="22.5" customHeight="1" spans="1:11">
      <c r="A10" s="44" t="s">
        <v>166</v>
      </c>
      <c r="B10" s="44" t="s">
        <v>168</v>
      </c>
      <c r="C10" s="44" t="s">
        <v>168</v>
      </c>
      <c r="D10" s="20">
        <f>D9</f>
        <v>401008</v>
      </c>
      <c r="E10" s="45" t="s">
        <v>170</v>
      </c>
      <c r="F10" s="19">
        <f>G10</f>
        <v>293.09</v>
      </c>
      <c r="G10" s="19">
        <f>H10+I10</f>
        <v>293.09</v>
      </c>
      <c r="H10" s="19">
        <f>'5支出分类（部门预算）'!H9</f>
        <v>268.12</v>
      </c>
      <c r="I10" s="19">
        <f>'5支出分类（部门预算）'!J9</f>
        <v>24.97</v>
      </c>
      <c r="J10" s="19"/>
      <c r="K10" s="19"/>
    </row>
    <row r="11" ht="22.5" customHeight="1" spans="1:11">
      <c r="A11" s="44"/>
      <c r="B11" s="44"/>
      <c r="C11" s="44"/>
      <c r="D11" s="20"/>
      <c r="E11" s="20"/>
      <c r="F11" s="19"/>
      <c r="G11" s="19"/>
      <c r="H11" s="19"/>
      <c r="I11" s="19"/>
      <c r="J11" s="19"/>
      <c r="K11" s="19"/>
    </row>
    <row r="12" ht="22.5" customHeight="1" spans="1:11">
      <c r="A12" s="44"/>
      <c r="B12" s="44"/>
      <c r="C12" s="44"/>
      <c r="D12" s="20"/>
      <c r="E12" s="20"/>
      <c r="F12" s="19"/>
      <c r="G12" s="19"/>
      <c r="H12" s="19"/>
      <c r="I12" s="19"/>
      <c r="J12" s="19"/>
      <c r="K12" s="19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2023-09-26T10:03:00Z</dcterms:created>
  <dcterms:modified xsi:type="dcterms:W3CDTF">2024-10-16T08:34:59Z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0872A6C7F61847B88AE436697EA2E97C_13</vt:lpwstr>
  </property>
</Properties>
</file>