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0" activeTab="25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<sst xmlns="http://schemas.openxmlformats.org/spreadsheetml/2006/main" count="987" uniqueCount="479">
  <si>
    <t>2023年部门预算公开表</t>
  </si>
  <si>
    <t>单位编码：</t>
  </si>
  <si>
    <t>单位名称：</t>
  </si>
  <si>
    <t>蒸湘区工商业联合会</t>
  </si>
  <si>
    <t>部门预算公开表</t>
  </si>
  <si>
    <t>一、部门预算报表</t>
  </si>
  <si>
    <t>部门收支总体情况表</t>
  </si>
  <si>
    <t>部门收入总体情况表</t>
  </si>
  <si>
    <t>部门支出总体情况表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</si>
  <si>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</si>
  <si>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</si>
  <si>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</si>
  <si>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</si>
  <si>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r>
      <t>一般公共预算基本支出表</t>
    </r>
    <r>
      <rPr>
        <sz val="11"/>
        <color theme="1"/>
        <rFont val="宋体"/>
        <charset val="134"/>
      </rPr>
      <t> （按政府预算经济分类）</t>
    </r>
  </si>
  <si>
    <r>
      <t>一般公共预算基本支出表</t>
    </r>
    <r>
      <rPr>
        <sz val="11"/>
        <color theme="1"/>
        <rFont val="宋体"/>
        <charset val="134"/>
      </rPr>
      <t> （按部门预算经济分类）</t>
    </r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</si>
  <si>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</si>
  <si>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</si>
  <si>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</si>
  <si>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</si>
  <si>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</si>
  <si>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</si>
  <si>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</si>
  <si>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</si>
  <si>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</si>
  <si>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</si>
  <si>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</si>
  <si>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</si>
  <si>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</si>
  <si>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</si>
  <si>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</si>
  <si>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</si>
  <si>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</si>
  <si>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</si>
  <si>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</si>
  <si>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</si>
  <si>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</si>
  <si>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</si>
  <si>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</si>
  <si>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</si>
  <si>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</si>
  <si>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</si>
  <si>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</si>
  <si>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</si>
  <si>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</si>
  <si>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</si>
  <si>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</si>
  <si>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</si>
  <si>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</si>
  <si>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</si>
  <si>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</si>
  <si>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</si>
  <si>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</si>
  <si>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</si>
  <si>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</si>
  <si>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</si>
  <si>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</si>
  <si>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</si>
  <si>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</si>
  <si>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</si>
  <si>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</si>
  <si>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</si>
  <si>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</si>
  <si>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</si>
  <si>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</si>
  <si>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</si>
  <si>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</si>
  <si>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</si>
  <si>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</si>
  <si>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</si>
  <si>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</si>
  <si>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</si>
  <si>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</si>
  <si>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</si>
  <si>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</si>
  <si>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</si>
  <si>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</si>
  <si>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</si>
  <si>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</si>
  <si>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</si>
  <si>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</si>
  <si>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</si>
  <si>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</si>
  <si>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</si>
  <si>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</si>
  <si>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</si>
  <si>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</si>
  <si>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</si>
  <si>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</si>
  <si>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</si>
  <si>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</si>
  <si>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</si>
  <si>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</si>
  <si>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</si>
  <si>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</si>
  <si>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</si>
  <si>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</si>
  <si>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</si>
  <si>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</si>
  <si>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</si>
  <si>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</si>
  <si>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</si>
  <si>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</si>
  <si>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</si>
  <si>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</si>
  <si>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</si>
  <si>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</si>
  <si>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</si>
  <si>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</si>
  <si>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</si>
  <si>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</si>
  <si>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</si>
  <si>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</si>
  <si>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</si>
  <si>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</si>
  <si>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</si>
  <si>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</si>
  <si>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</si>
  <si>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</si>
  <si>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</si>
  <si>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</si>
  <si>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</si>
  <si>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</si>
  <si>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</si>
  <si>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</si>
  <si>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</si>
  <si>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</si>
  <si>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</si>
  <si>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</si>
  <si>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</si>
  <si>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</si>
  <si>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</si>
  <si>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</si>
  <si>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</si>
  <si>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</si>
  <si>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</si>
  <si>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</si>
  <si>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</si>
  <si>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</si>
  <si>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</si>
  <si>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</si>
  <si>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</si>
  <si>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</si>
  <si>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</si>
  <si>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</si>
  <si>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</si>
  <si>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</si>
  <si>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</si>
  <si>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</si>
  <si>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</si>
  <si>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</si>
  <si>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</si>
  <si>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</si>
  <si>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</si>
  <si>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</si>
  <si>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</si>
  <si>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</si>
  <si>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</si>
  <si>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</si>
  <si>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</si>
  <si>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</si>
  <si>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</si>
  <si>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</si>
  <si>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</si>
  <si>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</si>
  <si>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</si>
  <si>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</si>
  <si>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</si>
  <si>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28</t>
  </si>
  <si>
    <t>工商联事务</t>
  </si>
  <si>
    <t>01</t>
  </si>
  <si>
    <t>行政运行</t>
  </si>
  <si>
    <t>02</t>
  </si>
  <si>
    <t>一般行政管理事务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</si>
  <si>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</si>
  <si>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</si>
  <si>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</si>
  <si>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</si>
  <si>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</si>
  <si>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</si>
  <si>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</si>
  <si>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</si>
  <si>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</si>
  <si>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</si>
  <si>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</si>
  <si>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</si>
  <si>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</si>
  <si>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</si>
  <si>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</si>
  <si>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</si>
  <si>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</si>
  <si>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</si>
  <si>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</si>
  <si>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</si>
  <si>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</si>
  <si>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</si>
  <si>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</si>
  <si>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</si>
  <si>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</si>
  <si>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</si>
  <si>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</si>
  <si>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</si>
  <si>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</si>
  <si>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</si>
  <si>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</si>
  <si>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</si>
  <si>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</si>
  <si>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</si>
  <si>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</si>
  <si>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</si>
  <si>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</si>
  <si>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</si>
  <si>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</si>
  <si>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</si>
  <si>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</si>
  <si>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</si>
  <si>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</si>
  <si>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</si>
  <si>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一般公共预算基本支出表 （按政府预算经济分类）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</si>
  <si>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</si>
  <si>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</si>
  <si>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</si>
  <si>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</si>
  <si>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</si>
  <si>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</si>
  <si>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</si>
  <si>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</si>
  <si>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</si>
  <si>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</si>
  <si>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</si>
  <si>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</si>
  <si>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</si>
  <si>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</si>
  <si>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</si>
  <si>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</si>
  <si>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</si>
  <si>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</si>
  <si>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</si>
  <si>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</si>
  <si>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</si>
  <si>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</si>
  <si>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</si>
  <si>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</si>
  <si>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>50209</t>
  </si>
  <si>
    <t>维修（护）费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</si>
  <si>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</si>
  <si>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</si>
  <si>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</si>
  <si>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</si>
  <si>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</si>
  <si>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</si>
  <si>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</si>
  <si>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</si>
  <si>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</si>
  <si>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</si>
  <si>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 （按部门预算经济分类）</t>
  </si>
  <si>
    <t>部门经济编码</t>
  </si>
  <si>
    <t>部门经济科目</t>
  </si>
  <si>
    <t>301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</si>
  <si>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</si>
  <si>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</si>
  <si>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</si>
  <si>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</si>
  <si>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</si>
  <si>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</si>
  <si>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</si>
  <si>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</si>
  <si>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>30108</t>
  </si>
  <si>
    <t>机关事业单位基本养老保险缴费</t>
  </si>
  <si>
    <t>30109</t>
  </si>
  <si>
    <t>职业年金缴费</t>
  </si>
  <si>
    <t>30110</t>
  </si>
  <si>
    <t xml:space="preserve">  职工基本医疗保险缴费</t>
  </si>
  <si>
    <t>30112</t>
  </si>
  <si>
    <t xml:space="preserve">  其他社会保障缴费</t>
  </si>
  <si>
    <t>30113</t>
  </si>
  <si>
    <t>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</si>
  <si>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</si>
  <si>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</si>
  <si>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</si>
  <si>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</si>
  <si>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</si>
  <si>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</si>
  <si>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</si>
  <si>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</si>
  <si>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</si>
  <si>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</si>
  <si>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</si>
  <si>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</si>
  <si>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</si>
  <si>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</si>
  <si>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</si>
  <si>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</si>
  <si>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</si>
  <si>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</si>
  <si>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</si>
  <si>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</si>
  <si>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</si>
  <si>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</si>
  <si>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</si>
  <si>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</si>
  <si>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</si>
  <si>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</si>
  <si>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</si>
  <si>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</si>
  <si>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</si>
  <si>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</si>
  <si>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</si>
  <si>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</si>
  <si>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</si>
  <si>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</si>
  <si>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</si>
  <si>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</si>
  <si>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</si>
  <si>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30304</t>
  </si>
  <si>
    <t>抚恤金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</si>
  <si>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</si>
  <si>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</si>
  <si>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</si>
  <si>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</si>
  <si>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</si>
  <si>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</si>
  <si>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</si>
  <si>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</si>
  <si>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</si>
  <si>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</si>
  <si>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29</t>
  </si>
  <si>
    <t>群团事务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</si>
  <si>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</si>
  <si>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</si>
  <si>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</si>
  <si>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</si>
  <si>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</si>
  <si>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</si>
  <si>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</si>
  <si>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</si>
  <si>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</si>
  <si>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</si>
  <si>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</si>
  <si>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</si>
  <si>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</si>
  <si>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</si>
  <si>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</si>
  <si>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</si>
  <si>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</si>
  <si>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</si>
  <si>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</si>
  <si>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</si>
  <si>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</si>
  <si>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</si>
  <si>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</si>
  <si>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</si>
  <si>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</si>
  <si>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</si>
  <si>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</si>
  <si>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</si>
  <si>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</si>
  <si>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</si>
  <si>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</si>
  <si>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</si>
  <si>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</si>
  <si>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</si>
  <si>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</si>
  <si>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</si>
  <si>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</si>
  <si>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</si>
  <si>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</si>
  <si>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</si>
  <si>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</si>
  <si>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</si>
  <si>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</si>
  <si>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</si>
  <si>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</si>
  <si>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</si>
  <si>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</si>
  <si>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</si>
  <si>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</si>
  <si>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</si>
  <si>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</si>
  <si>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</si>
  <si>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</si>
  <si>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</si>
  <si>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</si>
  <si>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</si>
  <si>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</si>
  <si>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</si>
  <si>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</si>
  <si>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</si>
  <si>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</si>
  <si>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</si>
  <si>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</si>
  <si>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</si>
  <si>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</si>
  <si>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</si>
  <si>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</si>
  <si>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</si>
  <si>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</si>
  <si>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</si>
  <si>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</si>
  <si>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</si>
  <si>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</si>
  <si>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</si>
  <si>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</si>
  <si>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120001</t>
  </si>
  <si>
    <t>23</t>
  </si>
  <si>
    <t>工商联事务（含非公党建经费</t>
  </si>
  <si>
    <t>3</t>
  </si>
  <si>
    <t>效益指标</t>
  </si>
  <si>
    <t>经济效益指标</t>
  </si>
  <si>
    <t>持平</t>
  </si>
  <si>
    <t>工会双联工作</t>
  </si>
  <si>
    <t>%</t>
  </si>
  <si>
    <t>定量</t>
  </si>
  <si>
    <t>生态效益指标</t>
  </si>
  <si>
    <t>100%</t>
  </si>
  <si>
    <t>低碳环保</t>
  </si>
  <si>
    <t>社会效益指标</t>
  </si>
  <si>
    <t>积极</t>
  </si>
  <si>
    <t>产出指标</t>
  </si>
  <si>
    <t>时效指标</t>
  </si>
  <si>
    <t>及时</t>
  </si>
  <si>
    <t>质量指标</t>
  </si>
  <si>
    <t>达标</t>
  </si>
  <si>
    <t>数量指标</t>
  </si>
  <si>
    <t>合格</t>
  </si>
  <si>
    <t>生态环境成本指标</t>
  </si>
  <si>
    <t>不超预算</t>
  </si>
  <si>
    <t>成本不超预算</t>
  </si>
  <si>
    <t>万元</t>
  </si>
  <si>
    <t>社会成本指标</t>
  </si>
  <si>
    <t>经济成本指标</t>
  </si>
  <si>
    <t>满意度指标</t>
  </si>
  <si>
    <t>服务对象满意度指标</t>
  </si>
  <si>
    <t>满意</t>
  </si>
  <si>
    <t>基本满意</t>
  </si>
  <si>
    <t>无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</si>
  <si>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</si>
  <si>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</si>
  <si>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</si>
  <si>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</si>
  <si>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</si>
  <si>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</si>
  <si>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</si>
  <si>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</si>
  <si>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</si>
  <si>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</si>
  <si>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1.做好工商联各项业务工作
2.加强和改进非公有制经济人士思想政治工作
3.参与政治协商，发挥民主监督作用，积极参政议政
4.协助政府管理和服务非公有制经济
5.促进行业协会商会改革发展
6.承办区委和政府和有关部门委托事项</t>
  </si>
  <si>
    <t>投入管理指标</t>
  </si>
  <si>
    <t>工作目标管理</t>
  </si>
  <si>
    <t>年度履职目标相关性</t>
  </si>
  <si>
    <t>相关</t>
  </si>
  <si>
    <t>是否相关</t>
  </si>
  <si>
    <t>次</t>
  </si>
  <si>
    <t>保障工商联在职在编人员基本工资、津贴补贴、奖金、社保等支出</t>
  </si>
  <si>
    <t>工作任务科学性</t>
  </si>
  <si>
    <t>科学</t>
  </si>
  <si>
    <t>是否科学</t>
  </si>
  <si>
    <t>绩效指标合理性</t>
  </si>
  <si>
    <t>合理</t>
  </si>
  <si>
    <t>是否合理</t>
  </si>
  <si>
    <t>重点工作任完
成</t>
  </si>
  <si>
    <t>开展丰富活动</t>
  </si>
  <si>
    <t>≥6次</t>
  </si>
  <si>
    <t>按次评分</t>
  </si>
  <si>
    <t>保障工商联机关运转相关考察调研、开展会议、培训、商会建设等支出</t>
  </si>
  <si>
    <t>开展调研次数</t>
  </si>
  <si>
    <t>≥4次</t>
  </si>
  <si>
    <t>履职目标实现</t>
  </si>
  <si>
    <t>全年工作按计划开展</t>
  </si>
  <si>
    <t>全年工作要
点实现</t>
  </si>
  <si>
    <t>按完成情况评分</t>
  </si>
  <si>
    <t>履职效益</t>
  </si>
  <si>
    <t>工商联社会影响力提升</t>
  </si>
  <si>
    <t>提升</t>
  </si>
  <si>
    <t>中长期</t>
  </si>
  <si>
    <t>中长期目标</t>
  </si>
  <si>
    <t>提升非公有制经济人士的影响力</t>
  </si>
  <si>
    <t>满意度</t>
  </si>
  <si>
    <t>工商联会员企业满意度</t>
  </si>
  <si>
    <t>≥90%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</si>
</sst>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2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b/>
      <sz val="7"/>
      <color rgb="FF000000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9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6" borderId="13" applyNumberFormat="0" applyAlignment="0" applyProtection="0">
      <alignment vertical="center"/>
    </xf>
    <xf numFmtId="0" fontId="32" fillId="6" borderId="12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83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2" xfId="50" applyNumberFormat="1" applyFont="1" applyFill="1" applyBorder="1" applyAlignment="1" applyProtection="1">
      <alignment horizontal="center" vertical="center"/>
      <protection locked="0"/>
    </xf>
    <xf numFmtId="49" fontId="6" fillId="0" borderId="2" xfId="50" applyNumberFormat="1" applyFont="1" applyFill="1" applyBorder="1" applyAlignment="1" applyProtection="1">
      <alignment horizontal="center" vertical="center" wrapText="1"/>
      <protection locked="0"/>
    </xf>
    <xf numFmtId="176" fontId="6" fillId="0" borderId="2" xfId="50" applyNumberFormat="1" applyFont="1" applyFill="1" applyBorder="1" applyAlignment="1" applyProtection="1">
      <alignment horizontal="center" vertical="center"/>
      <protection locked="0"/>
    </xf>
    <xf numFmtId="49" fontId="6" fillId="0" borderId="3" xfId="50" applyNumberFormat="1" applyFont="1" applyFill="1" applyBorder="1" applyAlignment="1" applyProtection="1">
      <alignment horizontal="center" vertical="center"/>
      <protection locked="0"/>
    </xf>
    <xf numFmtId="49" fontId="6" fillId="0" borderId="3" xfId="50" applyNumberFormat="1" applyFont="1" applyFill="1" applyBorder="1" applyAlignment="1" applyProtection="1">
      <alignment horizontal="center" vertical="center" wrapText="1"/>
      <protection locked="0"/>
    </xf>
    <xf numFmtId="176" fontId="6" fillId="0" borderId="3" xfId="50" applyNumberFormat="1" applyFont="1" applyFill="1" applyBorder="1" applyAlignment="1" applyProtection="1">
      <alignment horizontal="center" vertical="center"/>
      <protection locked="0"/>
    </xf>
    <xf numFmtId="49" fontId="6" fillId="0" borderId="4" xfId="50" applyNumberFormat="1" applyFont="1" applyFill="1" applyBorder="1" applyAlignment="1" applyProtection="1">
      <alignment horizontal="center" vertical="center"/>
      <protection locked="0"/>
    </xf>
    <xf numFmtId="49" fontId="6" fillId="0" borderId="4" xfId="50" applyNumberFormat="1" applyFont="1" applyFill="1" applyBorder="1" applyAlignment="1" applyProtection="1">
      <alignment horizontal="center" vertical="center" wrapText="1"/>
      <protection locked="0"/>
    </xf>
    <xf numFmtId="176" fontId="6" fillId="0" borderId="4" xfId="50" applyNumberFormat="1" applyFont="1" applyFill="1" applyBorder="1" applyAlignment="1" applyProtection="1">
      <alignment horizontal="center" vertical="center"/>
      <protection locked="0"/>
    </xf>
    <xf numFmtId="49" fontId="6" fillId="0" borderId="1" xfId="50" applyNumberFormat="1" applyFont="1" applyFill="1" applyBorder="1" applyAlignment="1" applyProtection="1">
      <alignment horizontal="center" vertical="center"/>
    </xf>
    <xf numFmtId="49" fontId="6" fillId="0" borderId="2" xfId="50" applyNumberFormat="1" applyFont="1" applyFill="1" applyBorder="1" applyAlignment="1" applyProtection="1">
      <alignment horizontal="center" vertical="center" wrapText="1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49" fontId="6" fillId="0" borderId="3" xfId="50" applyNumberFormat="1" applyFont="1" applyFill="1" applyBorder="1" applyAlignment="1" applyProtection="1">
      <alignment horizontal="center" vertical="center" wrapText="1"/>
    </xf>
    <xf numFmtId="49" fontId="6" fillId="0" borderId="4" xfId="50" applyNumberFormat="1" applyFont="1" applyFill="1" applyBorder="1" applyAlignment="1" applyProtection="1">
      <alignment horizontal="center" vertical="center" wrapText="1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8" fillId="0" borderId="1" xfId="50" applyNumberFormat="1" applyFont="1" applyFill="1" applyBorder="1" applyAlignment="1" applyProtection="1">
      <alignment horizontal="left" vertical="center"/>
      <protection locked="0"/>
    </xf>
    <xf numFmtId="49" fontId="5" fillId="0" borderId="1" xfId="49" applyNumberFormat="1" applyFont="1" applyFill="1" applyBorder="1" applyAlignment="1" applyProtection="1">
      <alignment horizontal="left" vertical="center" wrapText="1"/>
      <protection locked="0"/>
    </xf>
    <xf numFmtId="49" fontId="5" fillId="0" borderId="1" xfId="50" applyNumberFormat="1" applyFont="1" applyFill="1" applyBorder="1" applyAlignment="1" applyProtection="1">
      <alignment horizontal="center" vertical="center"/>
      <protection locked="0"/>
    </xf>
    <xf numFmtId="49" fontId="5" fillId="0" borderId="1" xfId="50" applyNumberFormat="1" applyFont="1" applyFill="1" applyBorder="1" applyAlignment="1" applyProtection="1">
      <alignment vertical="center"/>
      <protection locked="0"/>
    </xf>
    <xf numFmtId="49" fontId="8" fillId="0" borderId="2" xfId="50" applyNumberFormat="1" applyFont="1" applyFill="1" applyBorder="1" applyAlignment="1" applyProtection="1">
      <alignment horizontal="center" vertical="center"/>
      <protection locked="0"/>
    </xf>
    <xf numFmtId="49" fontId="8" fillId="0" borderId="2" xfId="5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49" fontId="8" fillId="0" borderId="3" xfId="50" applyNumberFormat="1" applyFont="1" applyFill="1" applyBorder="1" applyAlignment="1" applyProtection="1">
      <alignment horizontal="center" vertical="center"/>
      <protection locked="0"/>
    </xf>
    <xf numFmtId="49" fontId="8" fillId="0" borderId="3" xfId="50" applyNumberFormat="1" applyFont="1" applyFill="1" applyBorder="1" applyAlignment="1" applyProtection="1">
      <alignment horizontal="center" vertical="center" wrapText="1"/>
      <protection locked="0"/>
    </xf>
    <xf numFmtId="49" fontId="8" fillId="0" borderId="4" xfId="50" applyNumberFormat="1" applyFont="1" applyFill="1" applyBorder="1" applyAlignment="1" applyProtection="1">
      <alignment horizontal="center" vertical="center"/>
      <protection locked="0"/>
    </xf>
    <xf numFmtId="49" fontId="8" fillId="0" borderId="4" xfId="5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/>
    <xf numFmtId="0" fontId="11" fillId="2" borderId="0" xfId="0" applyFont="1" applyFill="1" applyBorder="1" applyAlignment="1"/>
    <xf numFmtId="0" fontId="12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>
      <alignment horizontal="right" vertical="center" wrapText="1"/>
    </xf>
    <xf numFmtId="0" fontId="16" fillId="0" borderId="5" xfId="0" applyNumberFormat="1" applyFont="1" applyFill="1" applyBorder="1" applyAlignment="1" applyProtection="1">
      <alignment horizontal="center" vertical="center" wrapText="1"/>
    </xf>
    <xf numFmtId="49" fontId="11" fillId="2" borderId="6" xfId="0" applyNumberFormat="1" applyFont="1" applyFill="1" applyBorder="1" applyAlignment="1" applyProtection="1">
      <alignment horizontal="left" vertical="center"/>
    </xf>
    <xf numFmtId="4" fontId="11" fillId="2" borderId="7" xfId="0" applyNumberFormat="1" applyFont="1" applyFill="1" applyBorder="1" applyAlignment="1" applyProtection="1">
      <alignment horizontal="center" vertical="center"/>
    </xf>
    <xf numFmtId="4" fontId="15" fillId="2" borderId="6" xfId="0" applyNumberFormat="1" applyFont="1" applyFill="1" applyBorder="1" applyAlignment="1" applyProtection="1">
      <alignment horizontal="center" vertical="center" wrapText="1"/>
    </xf>
    <xf numFmtId="0" fontId="13" fillId="2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/>
    <xf numFmtId="49" fontId="11" fillId="2" borderId="6" xfId="0" applyNumberFormat="1" applyFont="1" applyFill="1" applyBorder="1" applyAlignment="1" applyProtection="1"/>
    <xf numFmtId="49" fontId="11" fillId="2" borderId="8" xfId="0" applyNumberFormat="1" applyFont="1" applyFill="1" applyBorder="1" applyAlignment="1" applyProtection="1">
      <alignment vertical="center"/>
    </xf>
    <xf numFmtId="4" fontId="15" fillId="2" borderId="8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2" fontId="5" fillId="0" borderId="1" xfId="49" applyNumberFormat="1" applyFont="1" applyFill="1" applyBorder="1" applyAlignment="1" applyProtection="1">
      <alignment horizontal="center" vertical="center"/>
    </xf>
    <xf numFmtId="49" fontId="2" fillId="0" borderId="1" xfId="49" applyNumberFormat="1" applyFont="1" applyFill="1" applyBorder="1" applyAlignment="1" applyProtection="1">
      <alignment horizontal="center" vertical="center"/>
    </xf>
    <xf numFmtId="2" fontId="5" fillId="3" borderId="1" xfId="49" applyNumberFormat="1" applyFont="1" applyFill="1" applyBorder="1" applyAlignment="1" applyProtection="1">
      <alignment horizontal="center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17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8" fillId="0" borderId="0" xfId="49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left" vertical="center"/>
    </xf>
    <xf numFmtId="0" fontId="19" fillId="0" borderId="1" xfId="49" applyNumberFormat="1" applyFont="1" applyFill="1" applyBorder="1" applyAlignment="1" applyProtection="1">
      <alignment horizontal="center" vertical="center"/>
    </xf>
    <xf numFmtId="0" fontId="19" fillId="0" borderId="1" xfId="49" applyNumberFormat="1" applyFont="1" applyFill="1" applyBorder="1" applyAlignment="1" applyProtection="1">
      <alignment horizontal="left" vertical="center"/>
    </xf>
    <xf numFmtId="0" fontId="20" fillId="0" borderId="1" xfId="49" applyNumberFormat="1" applyFont="1" applyFill="1" applyBorder="1" applyAlignment="1" applyProtection="1">
      <alignment horizontal="left" vertical="center"/>
    </xf>
    <xf numFmtId="0" fontId="21" fillId="0" borderId="0" xfId="49" applyNumberFormat="1" applyFont="1" applyFill="1" applyBorder="1" applyAlignment="1" applyProtection="1">
      <alignment horizontal="center" vertical="center"/>
    </xf>
    <xf numFmtId="0" fontId="17" fillId="0" borderId="0" xfId="49" applyNumberFormat="1" applyFont="1" applyFill="1" applyBorder="1" applyAlignment="1" applyProtection="1">
      <alignment vertical="center"/>
    </xf>
    <xf numFmtId="0" fontId="17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E5" sqref="E5:H5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80" t="s">
        <v>0</v>
      </c>
      <c r="B1" s="80"/>
      <c r="C1" s="80"/>
      <c r="D1" s="80"/>
      <c r="E1" s="80"/>
      <c r="F1" s="80"/>
      <c r="G1" s="80"/>
      <c r="H1" s="80"/>
      <c r="I1" s="80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81"/>
      <c r="B4" s="82"/>
      <c r="C4" s="2"/>
      <c r="D4" s="81" t="s">
        <v>1</v>
      </c>
      <c r="E4" s="82">
        <v>120001</v>
      </c>
      <c r="F4" s="82"/>
      <c r="G4" s="82"/>
      <c r="H4" s="82"/>
      <c r="I4" s="2"/>
    </row>
    <row r="5" ht="54" customHeight="1" spans="1:9">
      <c r="A5" s="81"/>
      <c r="B5" s="82"/>
      <c r="C5" s="2"/>
      <c r="D5" s="81" t="s">
        <v>2</v>
      </c>
      <c r="E5" s="82" t="s">
        <v>3</v>
      </c>
      <c r="F5" s="82"/>
      <c r="G5" s="82"/>
      <c r="H5" s="82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M33"/>
  <sheetViews>
    <sheetView workbookViewId="0">
      <selection activeCell="A2" sqref="A2:C2"/>
    </sheetView>
  </sheetViews>
  <sheetFormatPr defaultColWidth="6.875" defaultRowHeight="12.75" customHeight="1"/>
  <cols>
    <col min="1" max="1" width="23.625" style="47" customWidth="1"/>
    <col min="2" max="2" width="27.125" style="47" customWidth="1"/>
    <col min="3" max="3" width="28" style="47" customWidth="1"/>
    <col min="4" max="221" width="6.125" style="47" customWidth="1"/>
    <col min="222" max="225" width="6.875" style="47" customWidth="1"/>
    <col min="226" max="16384" width="6.875" style="47"/>
  </cols>
  <sheetData>
    <row r="1" s="47" customFormat="1" ht="23.25" customHeight="1" spans="2:221">
      <c r="B1" s="49"/>
      <c r="C1" s="38" t="s">
        <v>216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</row>
    <row r="2" s="47" customFormat="1" ht="45" customHeight="1" spans="1:221">
      <c r="A2" s="51" t="s">
        <v>217</v>
      </c>
      <c r="B2" s="51"/>
      <c r="C2" s="51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</row>
    <row r="3" s="47" customFormat="1" ht="23.25" customHeight="1" spans="3:221">
      <c r="C3" s="52" t="s">
        <v>218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</row>
    <row r="4" s="47" customFormat="1" ht="23.1" customHeight="1" spans="1:221">
      <c r="A4" s="53" t="s">
        <v>219</v>
      </c>
      <c r="B4" s="53" t="s">
        <v>220</v>
      </c>
      <c r="C4" s="53" t="s">
        <v>221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</row>
    <row r="5" s="48" customFormat="1" ht="23.1" customHeight="1" spans="1:221">
      <c r="A5" s="59"/>
      <c r="B5" s="60" t="s">
        <v>135</v>
      </c>
      <c r="C5" s="61">
        <f>+C6+C11+C19</f>
        <v>73.43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</row>
    <row r="6" s="47" customFormat="1" ht="23.1" customHeight="1" spans="1:221">
      <c r="A6" s="59" t="s">
        <v>222</v>
      </c>
      <c r="B6" s="60" t="s">
        <v>177</v>
      </c>
      <c r="C6" s="61">
        <f>+SUM(C7:C10)</f>
        <v>61.83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</row>
    <row r="7" s="47" customFormat="1" ht="23.1" customHeight="1" spans="1:221">
      <c r="A7" s="59" t="s">
        <v>223</v>
      </c>
      <c r="B7" s="60" t="s">
        <v>224</v>
      </c>
      <c r="C7" s="61">
        <v>42.25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</row>
    <row r="8" s="47" customFormat="1" ht="23.1" customHeight="1" spans="1:221">
      <c r="A8" s="59" t="s">
        <v>225</v>
      </c>
      <c r="B8" s="60" t="s">
        <v>226</v>
      </c>
      <c r="C8" s="61">
        <v>10.46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</row>
    <row r="9" s="47" customFormat="1" ht="23.1" customHeight="1" spans="1:221">
      <c r="A9" s="59" t="s">
        <v>227</v>
      </c>
      <c r="B9" s="60" t="s">
        <v>228</v>
      </c>
      <c r="C9" s="61">
        <v>5.45</v>
      </c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</row>
    <row r="10" s="47" customFormat="1" ht="23.1" customHeight="1" spans="1:221">
      <c r="A10" s="59" t="s">
        <v>229</v>
      </c>
      <c r="B10" s="60" t="s">
        <v>230</v>
      </c>
      <c r="C10" s="61">
        <v>3.67</v>
      </c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</row>
    <row r="11" s="47" customFormat="1" ht="23.1" customHeight="1" spans="1:221">
      <c r="A11" s="59" t="s">
        <v>231</v>
      </c>
      <c r="B11" s="60" t="s">
        <v>178</v>
      </c>
      <c r="C11" s="61">
        <f>SUM(C12:C18)</f>
        <v>11.6</v>
      </c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</row>
    <row r="12" s="47" customFormat="1" ht="23.1" customHeight="1" spans="1:221">
      <c r="A12" s="59" t="s">
        <v>232</v>
      </c>
      <c r="B12" s="60" t="s">
        <v>233</v>
      </c>
      <c r="C12" s="61">
        <v>8</v>
      </c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</row>
    <row r="13" s="47" customFormat="1" ht="23.1" customHeight="1" spans="1:221">
      <c r="A13" s="59" t="s">
        <v>234</v>
      </c>
      <c r="B13" s="60" t="s">
        <v>235</v>
      </c>
      <c r="C13" s="61">
        <v>0.7</v>
      </c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</row>
    <row r="14" s="47" customFormat="1" ht="23.1" customHeight="1" spans="1:221">
      <c r="A14" s="59" t="s">
        <v>236</v>
      </c>
      <c r="B14" s="60" t="s">
        <v>237</v>
      </c>
      <c r="C14" s="61">
        <v>0.5</v>
      </c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</row>
    <row r="15" s="47" customFormat="1" ht="23.1" customHeight="1" spans="1:221">
      <c r="A15" s="59" t="s">
        <v>238</v>
      </c>
      <c r="B15" s="60" t="s">
        <v>239</v>
      </c>
      <c r="C15" s="61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</row>
    <row r="16" s="47" customFormat="1" ht="23.1" customHeight="1" spans="1:221">
      <c r="A16" s="59" t="s">
        <v>240</v>
      </c>
      <c r="B16" s="60" t="s">
        <v>241</v>
      </c>
      <c r="C16" s="6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</row>
    <row r="17" s="47" customFormat="1" ht="23" customHeight="1" spans="1:221">
      <c r="A17" s="59" t="s">
        <v>242</v>
      </c>
      <c r="B17" s="60" t="s">
        <v>243</v>
      </c>
      <c r="C17" s="61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</row>
    <row r="18" s="47" customFormat="1" ht="23" customHeight="1" spans="1:221">
      <c r="A18" s="59" t="s">
        <v>244</v>
      </c>
      <c r="B18" s="60" t="s">
        <v>245</v>
      </c>
      <c r="C18" s="61">
        <v>2.4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</row>
    <row r="19" s="47" customFormat="1" ht="23.1" customHeight="1" spans="1:221">
      <c r="A19" s="59" t="s">
        <v>246</v>
      </c>
      <c r="B19" s="60" t="s">
        <v>185</v>
      </c>
      <c r="C19" s="61">
        <f>SUM(C20:C22)</f>
        <v>0</v>
      </c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</row>
    <row r="20" s="47" customFormat="1" ht="23.1" customHeight="1" spans="1:3">
      <c r="A20" s="59" t="s">
        <v>247</v>
      </c>
      <c r="B20" s="60" t="s">
        <v>248</v>
      </c>
      <c r="C20" s="61"/>
    </row>
    <row r="21" s="47" customFormat="1" ht="23.1" customHeight="1" spans="1:221">
      <c r="A21" s="59" t="s">
        <v>249</v>
      </c>
      <c r="B21" s="60" t="s">
        <v>250</v>
      </c>
      <c r="C21" s="61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</row>
    <row r="22" s="47" customFormat="1" ht="23.1" customHeight="1" spans="1:3">
      <c r="A22" s="59" t="s">
        <v>251</v>
      </c>
      <c r="B22" s="60" t="s">
        <v>252</v>
      </c>
      <c r="C22" s="61"/>
    </row>
    <row r="23" s="47" customFormat="1" ht="23.1" customHeight="1"/>
    <row r="24" s="47" customFormat="1" ht="23.1" customHeight="1"/>
    <row r="25" s="47" customFormat="1" ht="23.1" customHeight="1"/>
    <row r="26" s="47" customFormat="1" ht="23.1" customHeight="1"/>
    <row r="27" s="47" customFormat="1" ht="23.1" customHeight="1"/>
    <row r="28" s="47" customFormat="1" ht="23.1" customHeight="1"/>
    <row r="29" s="47" customFormat="1" ht="23.1" customHeight="1"/>
    <row r="30" s="47" customFormat="1" ht="23.1" customHeight="1"/>
    <row r="31" s="47" customFormat="1" ht="23.1" customHeight="1"/>
    <row r="32" s="47" customFormat="1" ht="23.1" customHeight="1"/>
    <row r="33" s="47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Q51"/>
  <sheetViews>
    <sheetView workbookViewId="0">
      <selection activeCell="K8" sqref="K8"/>
    </sheetView>
  </sheetViews>
  <sheetFormatPr defaultColWidth="6.875" defaultRowHeight="11.25"/>
  <cols>
    <col min="1" max="1" width="19" style="47" customWidth="1"/>
    <col min="2" max="2" width="30.375" style="47" customWidth="1"/>
    <col min="3" max="3" width="28" style="47" customWidth="1"/>
    <col min="4" max="199" width="6.125" style="47" customWidth="1"/>
    <col min="200" max="203" width="6.875" style="47" customWidth="1"/>
    <col min="204" max="16384" width="6.875" style="47"/>
  </cols>
  <sheetData>
    <row r="1" s="47" customFormat="1" ht="23.25" customHeight="1" spans="2:199">
      <c r="B1" s="49"/>
      <c r="C1" s="38" t="s">
        <v>253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</row>
    <row r="2" s="47" customFormat="1" ht="45" customHeight="1" spans="1:199">
      <c r="A2" s="51" t="s">
        <v>254</v>
      </c>
      <c r="B2" s="51"/>
      <c r="C2" s="51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</row>
    <row r="3" s="47" customFormat="1" ht="23.25" customHeight="1" spans="3:199">
      <c r="C3" s="52" t="s">
        <v>218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</row>
    <row r="4" s="47" customFormat="1" ht="23.1" customHeight="1" spans="1:199">
      <c r="A4" s="53" t="s">
        <v>255</v>
      </c>
      <c r="B4" s="53" t="s">
        <v>256</v>
      </c>
      <c r="C4" s="53" t="s">
        <v>221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</row>
    <row r="5" s="48" customFormat="1" ht="23.1" customHeight="1" spans="1:199">
      <c r="A5" s="54"/>
      <c r="B5" s="55" t="s">
        <v>135</v>
      </c>
      <c r="C5" s="56">
        <f>+C6+C17+C36</f>
        <v>73.43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</row>
    <row r="6" s="47" customFormat="1" ht="23.1" customHeight="1" spans="1:199">
      <c r="A6" s="54" t="s">
        <v>257</v>
      </c>
      <c r="B6" s="55" t="s">
        <v>193</v>
      </c>
      <c r="C6" s="56">
        <f>SUM(C7:C16)</f>
        <v>61.83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</row>
    <row r="7" s="47" customFormat="1" ht="23.1" customHeight="1" spans="1:199">
      <c r="A7" s="54" t="s">
        <v>258</v>
      </c>
      <c r="B7" s="55" t="s">
        <v>259</v>
      </c>
      <c r="C7" s="56">
        <v>21.17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</row>
    <row r="8" s="47" customFormat="1" ht="23.1" customHeight="1" spans="1:199">
      <c r="A8" s="54" t="s">
        <v>260</v>
      </c>
      <c r="B8" s="55" t="s">
        <v>261</v>
      </c>
      <c r="C8" s="56">
        <v>10.29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</row>
    <row r="9" s="47" customFormat="1" ht="23.1" customHeight="1" spans="1:199">
      <c r="A9" s="54" t="s">
        <v>262</v>
      </c>
      <c r="B9" s="55" t="s">
        <v>263</v>
      </c>
      <c r="C9" s="56">
        <v>10.79</v>
      </c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</row>
    <row r="10" s="47" customFormat="1" ht="23.1" customHeight="1" spans="1:199">
      <c r="A10" s="54" t="s">
        <v>264</v>
      </c>
      <c r="B10" s="55" t="s">
        <v>265</v>
      </c>
      <c r="C10" s="56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</row>
    <row r="11" s="47" customFormat="1" ht="23.1" customHeight="1" spans="1:199">
      <c r="A11" s="54" t="s">
        <v>266</v>
      </c>
      <c r="B11" s="55" t="s">
        <v>267</v>
      </c>
      <c r="C11" s="56">
        <v>6.75</v>
      </c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</row>
    <row r="12" s="47" customFormat="1" ht="23.1" customHeight="1" spans="1:199">
      <c r="A12" s="54" t="s">
        <v>268</v>
      </c>
      <c r="B12" s="55" t="s">
        <v>269</v>
      </c>
      <c r="C12" s="56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</row>
    <row r="13" s="47" customFormat="1" ht="23.1" customHeight="1" spans="1:199">
      <c r="A13" s="54" t="s">
        <v>270</v>
      </c>
      <c r="B13" s="55" t="s">
        <v>271</v>
      </c>
      <c r="C13" s="56">
        <v>3.71</v>
      </c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</row>
    <row r="14" s="47" customFormat="1" ht="23.1" customHeight="1" spans="1:199">
      <c r="A14" s="54" t="s">
        <v>272</v>
      </c>
      <c r="B14" s="55" t="s">
        <v>273</v>
      </c>
      <c r="C14" s="56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</row>
    <row r="15" s="47" customFormat="1" ht="23.1" customHeight="1" spans="1:199">
      <c r="A15" s="54" t="s">
        <v>274</v>
      </c>
      <c r="B15" s="55" t="s">
        <v>228</v>
      </c>
      <c r="C15" s="56">
        <v>5.45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</row>
    <row r="16" s="47" customFormat="1" ht="23.1" customHeight="1" spans="1:199">
      <c r="A16" s="54" t="s">
        <v>275</v>
      </c>
      <c r="B16" s="55" t="s">
        <v>276</v>
      </c>
      <c r="C16" s="56">
        <v>3.67</v>
      </c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</row>
    <row r="17" s="47" customFormat="1" ht="23.1" customHeight="1" spans="1:199">
      <c r="A17" s="54" t="s">
        <v>277</v>
      </c>
      <c r="B17" s="55" t="s">
        <v>278</v>
      </c>
      <c r="C17" s="56">
        <f>SUM(C18:C35)</f>
        <v>11.6</v>
      </c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</row>
    <row r="18" s="47" customFormat="1" ht="23.1" customHeight="1" spans="1:199">
      <c r="A18" s="54" t="s">
        <v>279</v>
      </c>
      <c r="B18" s="55" t="s">
        <v>280</v>
      </c>
      <c r="C18" s="56">
        <v>7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</row>
    <row r="19" s="47" customFormat="1" ht="23.1" customHeight="1" spans="1:199">
      <c r="A19" s="54" t="s">
        <v>281</v>
      </c>
      <c r="B19" s="55" t="s">
        <v>282</v>
      </c>
      <c r="C19" s="56">
        <v>1</v>
      </c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</row>
    <row r="20" s="47" customFormat="1" ht="23.1" customHeight="1" spans="1:199">
      <c r="A20" s="54" t="s">
        <v>283</v>
      </c>
      <c r="B20" s="55" t="s">
        <v>284</v>
      </c>
      <c r="C20" s="56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</row>
    <row r="21" s="47" customFormat="1" ht="23.1" customHeight="1" spans="1:199">
      <c r="A21" s="54" t="s">
        <v>285</v>
      </c>
      <c r="B21" s="55" t="s">
        <v>286</v>
      </c>
      <c r="C21" s="56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</row>
    <row r="22" s="47" customFormat="1" ht="23.1" customHeight="1" spans="1:199">
      <c r="A22" s="54" t="s">
        <v>287</v>
      </c>
      <c r="B22" s="55" t="s">
        <v>288</v>
      </c>
      <c r="C22" s="56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</row>
    <row r="23" s="47" customFormat="1" ht="23.1" customHeight="1" spans="1:199">
      <c r="A23" s="54" t="s">
        <v>289</v>
      </c>
      <c r="B23" s="55" t="s">
        <v>290</v>
      </c>
      <c r="C23" s="56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</row>
    <row r="24" s="47" customFormat="1" ht="23.1" customHeight="1" spans="1:199">
      <c r="A24" s="54" t="s">
        <v>291</v>
      </c>
      <c r="B24" s="55" t="s">
        <v>292</v>
      </c>
      <c r="C24" s="56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</row>
    <row r="25" s="47" customFormat="1" ht="23.1" customHeight="1" spans="1:199">
      <c r="A25" s="54" t="s">
        <v>293</v>
      </c>
      <c r="B25" s="55" t="s">
        <v>294</v>
      </c>
      <c r="C25" s="56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</row>
    <row r="26" s="47" customFormat="1" ht="23.1" customHeight="1" spans="1:199">
      <c r="A26" s="54" t="s">
        <v>295</v>
      </c>
      <c r="B26" s="55" t="s">
        <v>243</v>
      </c>
      <c r="C26" s="56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</row>
    <row r="27" s="47" customFormat="1" ht="23.1" customHeight="1" spans="1:199">
      <c r="A27" s="54" t="s">
        <v>296</v>
      </c>
      <c r="B27" s="55" t="s">
        <v>235</v>
      </c>
      <c r="C27" s="56">
        <v>0.7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</row>
    <row r="28" s="47" customFormat="1" ht="23.1" customHeight="1" spans="1:3">
      <c r="A28" s="54" t="s">
        <v>297</v>
      </c>
      <c r="B28" s="55" t="s">
        <v>237</v>
      </c>
      <c r="C28" s="56">
        <v>0.5</v>
      </c>
    </row>
    <row r="29" s="47" customFormat="1" ht="23.1" customHeight="1" spans="1:199">
      <c r="A29" s="54" t="s">
        <v>298</v>
      </c>
      <c r="B29" s="55" t="s">
        <v>299</v>
      </c>
      <c r="C29" s="56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8"/>
      <c r="DX29" s="58"/>
      <c r="DY29" s="58"/>
      <c r="DZ29" s="58"/>
      <c r="EA29" s="58"/>
      <c r="EB29" s="58"/>
      <c r="EC29" s="58"/>
      <c r="ED29" s="58"/>
      <c r="EE29" s="58"/>
      <c r="EF29" s="58"/>
      <c r="EG29" s="58"/>
      <c r="EH29" s="58"/>
      <c r="EI29" s="58"/>
      <c r="EJ29" s="58"/>
      <c r="EK29" s="58"/>
      <c r="EL29" s="58"/>
      <c r="EM29" s="58"/>
      <c r="EN29" s="58"/>
      <c r="EO29" s="58"/>
      <c r="EP29" s="58"/>
      <c r="EQ29" s="58"/>
      <c r="ER29" s="58"/>
      <c r="ES29" s="58"/>
      <c r="ET29" s="58"/>
      <c r="EU29" s="58"/>
      <c r="EV29" s="58"/>
      <c r="EW29" s="58"/>
      <c r="EX29" s="58"/>
      <c r="EY29" s="58"/>
      <c r="EZ29" s="58"/>
      <c r="FA29" s="58"/>
      <c r="FB29" s="58"/>
      <c r="FC29" s="58"/>
      <c r="FD29" s="58"/>
      <c r="FE29" s="58"/>
      <c r="FF29" s="58"/>
      <c r="FG29" s="58"/>
      <c r="FH29" s="58"/>
      <c r="FI29" s="58"/>
      <c r="FJ29" s="58"/>
      <c r="FK29" s="58"/>
      <c r="FL29" s="58"/>
      <c r="FM29" s="58"/>
      <c r="FN29" s="58"/>
      <c r="FO29" s="58"/>
      <c r="FP29" s="58"/>
      <c r="FQ29" s="58"/>
      <c r="FR29" s="58"/>
      <c r="FS29" s="58"/>
      <c r="FT29" s="58"/>
      <c r="FU29" s="58"/>
      <c r="FV29" s="58"/>
      <c r="FW29" s="58"/>
      <c r="FX29" s="58"/>
      <c r="FY29" s="58"/>
      <c r="FZ29" s="58"/>
      <c r="GA29" s="58"/>
      <c r="GB29" s="58"/>
      <c r="GC29" s="58"/>
      <c r="GD29" s="58"/>
      <c r="GE29" s="58"/>
      <c r="GF29" s="58"/>
      <c r="GG29" s="58"/>
      <c r="GH29" s="58"/>
      <c r="GI29" s="58"/>
      <c r="GJ29" s="58"/>
      <c r="GK29" s="58"/>
      <c r="GL29" s="58"/>
      <c r="GM29" s="58"/>
      <c r="GN29" s="58"/>
      <c r="GO29" s="58"/>
      <c r="GP29" s="58"/>
      <c r="GQ29" s="58"/>
    </row>
    <row r="30" s="47" customFormat="1" ht="23.1" customHeight="1" spans="1:199">
      <c r="A30" s="54" t="s">
        <v>300</v>
      </c>
      <c r="B30" s="55" t="s">
        <v>239</v>
      </c>
      <c r="C30" s="56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8"/>
      <c r="EN30" s="58"/>
      <c r="EO30" s="58"/>
      <c r="EP30" s="58"/>
      <c r="EQ30" s="58"/>
      <c r="ER30" s="58"/>
      <c r="ES30" s="58"/>
      <c r="ET30" s="58"/>
      <c r="EU30" s="58"/>
      <c r="EV30" s="58"/>
      <c r="EW30" s="58"/>
      <c r="EX30" s="58"/>
      <c r="EY30" s="58"/>
      <c r="EZ30" s="58"/>
      <c r="FA30" s="58"/>
      <c r="FB30" s="58"/>
      <c r="FC30" s="58"/>
      <c r="FD30" s="58"/>
      <c r="FE30" s="58"/>
      <c r="FF30" s="58"/>
      <c r="FG30" s="58"/>
      <c r="FH30" s="58"/>
      <c r="FI30" s="58"/>
      <c r="FJ30" s="58"/>
      <c r="FK30" s="58"/>
      <c r="FL30" s="58"/>
      <c r="FM30" s="58"/>
      <c r="FN30" s="58"/>
      <c r="FO30" s="58"/>
      <c r="FP30" s="58"/>
      <c r="FQ30" s="58"/>
      <c r="FR30" s="58"/>
      <c r="FS30" s="58"/>
      <c r="FT30" s="58"/>
      <c r="FU30" s="58"/>
      <c r="FV30" s="58"/>
      <c r="FW30" s="58"/>
      <c r="FX30" s="58"/>
      <c r="FY30" s="58"/>
      <c r="FZ30" s="58"/>
      <c r="GA30" s="58"/>
      <c r="GB30" s="58"/>
      <c r="GC30" s="58"/>
      <c r="GD30" s="58"/>
      <c r="GE30" s="58"/>
      <c r="GF30" s="58"/>
      <c r="GG30" s="58"/>
      <c r="GH30" s="58"/>
      <c r="GI30" s="58"/>
      <c r="GJ30" s="58"/>
      <c r="GK30" s="58"/>
      <c r="GL30" s="58"/>
      <c r="GM30" s="58"/>
      <c r="GN30" s="58"/>
      <c r="GO30" s="58"/>
      <c r="GP30" s="58"/>
      <c r="GQ30" s="58"/>
    </row>
    <row r="31" s="47" customFormat="1" ht="23.1" customHeight="1" spans="1:199">
      <c r="A31" s="54" t="s">
        <v>301</v>
      </c>
      <c r="B31" s="55" t="s">
        <v>302</v>
      </c>
      <c r="C31" s="56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8"/>
      <c r="DM31" s="58"/>
      <c r="DN31" s="58"/>
      <c r="DO31" s="58"/>
      <c r="DP31" s="58"/>
      <c r="DQ31" s="58"/>
      <c r="DR31" s="58"/>
      <c r="DS31" s="58"/>
      <c r="DT31" s="58"/>
      <c r="DU31" s="58"/>
      <c r="DV31" s="58"/>
      <c r="DW31" s="58"/>
      <c r="DX31" s="58"/>
      <c r="DY31" s="58"/>
      <c r="DZ31" s="58"/>
      <c r="EA31" s="58"/>
      <c r="EB31" s="58"/>
      <c r="EC31" s="58"/>
      <c r="ED31" s="58"/>
      <c r="EE31" s="58"/>
      <c r="EF31" s="58"/>
      <c r="EG31" s="58"/>
      <c r="EH31" s="58"/>
      <c r="EI31" s="58"/>
      <c r="EJ31" s="58"/>
      <c r="EK31" s="58"/>
      <c r="EL31" s="58"/>
      <c r="EM31" s="58"/>
      <c r="EN31" s="58"/>
      <c r="EO31" s="58"/>
      <c r="EP31" s="58"/>
      <c r="EQ31" s="58"/>
      <c r="ER31" s="58"/>
      <c r="ES31" s="58"/>
      <c r="ET31" s="58"/>
      <c r="EU31" s="58"/>
      <c r="EV31" s="58"/>
      <c r="EW31" s="58"/>
      <c r="EX31" s="58"/>
      <c r="EY31" s="58"/>
      <c r="EZ31" s="58"/>
      <c r="FA31" s="58"/>
      <c r="FB31" s="58"/>
      <c r="FC31" s="58"/>
      <c r="FD31" s="58"/>
      <c r="FE31" s="58"/>
      <c r="FF31" s="58"/>
      <c r="FG31" s="58"/>
      <c r="FH31" s="58"/>
      <c r="FI31" s="58"/>
      <c r="FJ31" s="58"/>
      <c r="FK31" s="58"/>
      <c r="FL31" s="58"/>
      <c r="FM31" s="58"/>
      <c r="FN31" s="58"/>
      <c r="FO31" s="58"/>
      <c r="FP31" s="58"/>
      <c r="FQ31" s="58"/>
      <c r="FR31" s="58"/>
      <c r="FS31" s="58"/>
      <c r="FT31" s="58"/>
      <c r="FU31" s="58"/>
      <c r="FV31" s="58"/>
      <c r="FW31" s="58"/>
      <c r="FX31" s="58"/>
      <c r="FY31" s="58"/>
      <c r="FZ31" s="58"/>
      <c r="GA31" s="58"/>
      <c r="GB31" s="58"/>
      <c r="GC31" s="58"/>
      <c r="GD31" s="58"/>
      <c r="GE31" s="58"/>
      <c r="GF31" s="58"/>
      <c r="GG31" s="58"/>
      <c r="GH31" s="58"/>
      <c r="GI31" s="58"/>
      <c r="GJ31" s="58"/>
      <c r="GK31" s="58"/>
      <c r="GL31" s="58"/>
      <c r="GM31" s="58"/>
      <c r="GN31" s="58"/>
      <c r="GO31" s="58"/>
      <c r="GP31" s="58"/>
      <c r="GQ31" s="58"/>
    </row>
    <row r="32" s="47" customFormat="1" ht="23.1" customHeight="1" spans="1:199">
      <c r="A32" s="54" t="s">
        <v>303</v>
      </c>
      <c r="B32" s="55" t="s">
        <v>304</v>
      </c>
      <c r="C32" s="56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8"/>
      <c r="DM32" s="58"/>
      <c r="DN32" s="58"/>
      <c r="DO32" s="58"/>
      <c r="DP32" s="58"/>
      <c r="DQ32" s="58"/>
      <c r="DR32" s="58"/>
      <c r="DS32" s="58"/>
      <c r="DT32" s="58"/>
      <c r="DU32" s="58"/>
      <c r="DV32" s="58"/>
      <c r="DW32" s="58"/>
      <c r="DX32" s="58"/>
      <c r="DY32" s="58"/>
      <c r="DZ32" s="58"/>
      <c r="EA32" s="58"/>
      <c r="EB32" s="58"/>
      <c r="EC32" s="58"/>
      <c r="ED32" s="58"/>
      <c r="EE32" s="58"/>
      <c r="EF32" s="58"/>
      <c r="EG32" s="58"/>
      <c r="EH32" s="58"/>
      <c r="EI32" s="58"/>
      <c r="EJ32" s="58"/>
      <c r="EK32" s="58"/>
      <c r="EL32" s="58"/>
      <c r="EM32" s="58"/>
      <c r="EN32" s="58"/>
      <c r="EO32" s="58"/>
      <c r="EP32" s="58"/>
      <c r="EQ32" s="58"/>
      <c r="ER32" s="58"/>
      <c r="ES32" s="58"/>
      <c r="ET32" s="58"/>
      <c r="EU32" s="58"/>
      <c r="EV32" s="58"/>
      <c r="EW32" s="58"/>
      <c r="EX32" s="58"/>
      <c r="EY32" s="58"/>
      <c r="EZ32" s="58"/>
      <c r="FA32" s="58"/>
      <c r="FB32" s="58"/>
      <c r="FC32" s="58"/>
      <c r="FD32" s="58"/>
      <c r="FE32" s="58"/>
      <c r="FF32" s="58"/>
      <c r="FG32" s="58"/>
      <c r="FH32" s="58"/>
      <c r="FI32" s="58"/>
      <c r="FJ32" s="58"/>
      <c r="FK32" s="58"/>
      <c r="FL32" s="58"/>
      <c r="FM32" s="58"/>
      <c r="FN32" s="58"/>
      <c r="FO32" s="58"/>
      <c r="FP32" s="58"/>
      <c r="FQ32" s="58"/>
      <c r="FR32" s="58"/>
      <c r="FS32" s="58"/>
      <c r="FT32" s="58"/>
      <c r="FU32" s="58"/>
      <c r="FV32" s="58"/>
      <c r="FW32" s="58"/>
      <c r="FX32" s="58"/>
      <c r="FY32" s="58"/>
      <c r="FZ32" s="58"/>
      <c r="GA32" s="58"/>
      <c r="GB32" s="58"/>
      <c r="GC32" s="58"/>
      <c r="GD32" s="58"/>
      <c r="GE32" s="58"/>
      <c r="GF32" s="58"/>
      <c r="GG32" s="58"/>
      <c r="GH32" s="58"/>
      <c r="GI32" s="58"/>
      <c r="GJ32" s="58"/>
      <c r="GK32" s="58"/>
      <c r="GL32" s="58"/>
      <c r="GM32" s="58"/>
      <c r="GN32" s="58"/>
      <c r="GO32" s="58"/>
      <c r="GP32" s="58"/>
      <c r="GQ32" s="58"/>
    </row>
    <row r="33" s="47" customFormat="1" ht="23.1" customHeight="1" spans="1:199">
      <c r="A33" s="54" t="s">
        <v>305</v>
      </c>
      <c r="B33" s="55" t="s">
        <v>241</v>
      </c>
      <c r="C33" s="56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58"/>
      <c r="DK33" s="58"/>
      <c r="DL33" s="58"/>
      <c r="DM33" s="58"/>
      <c r="DN33" s="58"/>
      <c r="DO33" s="58"/>
      <c r="DP33" s="58"/>
      <c r="DQ33" s="58"/>
      <c r="DR33" s="58"/>
      <c r="DS33" s="58"/>
      <c r="DT33" s="58"/>
      <c r="DU33" s="58"/>
      <c r="DV33" s="58"/>
      <c r="DW33" s="58"/>
      <c r="DX33" s="58"/>
      <c r="DY33" s="58"/>
      <c r="DZ33" s="58"/>
      <c r="EA33" s="58"/>
      <c r="EB33" s="58"/>
      <c r="EC33" s="58"/>
      <c r="ED33" s="58"/>
      <c r="EE33" s="58"/>
      <c r="EF33" s="58"/>
      <c r="EG33" s="58"/>
      <c r="EH33" s="58"/>
      <c r="EI33" s="58"/>
      <c r="EJ33" s="58"/>
      <c r="EK33" s="58"/>
      <c r="EL33" s="58"/>
      <c r="EM33" s="58"/>
      <c r="EN33" s="58"/>
      <c r="EO33" s="58"/>
      <c r="EP33" s="58"/>
      <c r="EQ33" s="58"/>
      <c r="ER33" s="58"/>
      <c r="ES33" s="58"/>
      <c r="ET33" s="58"/>
      <c r="EU33" s="58"/>
      <c r="EV33" s="58"/>
      <c r="EW33" s="58"/>
      <c r="EX33" s="58"/>
      <c r="EY33" s="58"/>
      <c r="EZ33" s="58"/>
      <c r="FA33" s="58"/>
      <c r="FB33" s="58"/>
      <c r="FC33" s="58"/>
      <c r="FD33" s="58"/>
      <c r="FE33" s="58"/>
      <c r="FF33" s="58"/>
      <c r="FG33" s="58"/>
      <c r="FH33" s="58"/>
      <c r="FI33" s="58"/>
      <c r="FJ33" s="58"/>
      <c r="FK33" s="58"/>
      <c r="FL33" s="58"/>
      <c r="FM33" s="58"/>
      <c r="FN33" s="58"/>
      <c r="FO33" s="58"/>
      <c r="FP33" s="58"/>
      <c r="FQ33" s="58"/>
      <c r="FR33" s="58"/>
      <c r="FS33" s="58"/>
      <c r="FT33" s="58"/>
      <c r="FU33" s="58"/>
      <c r="FV33" s="58"/>
      <c r="FW33" s="58"/>
      <c r="FX33" s="58"/>
      <c r="FY33" s="58"/>
      <c r="FZ33" s="58"/>
      <c r="GA33" s="58"/>
      <c r="GB33" s="58"/>
      <c r="GC33" s="58"/>
      <c r="GD33" s="58"/>
      <c r="GE33" s="58"/>
      <c r="GF33" s="58"/>
      <c r="GG33" s="58"/>
      <c r="GH33" s="58"/>
      <c r="GI33" s="58"/>
      <c r="GJ33" s="58"/>
      <c r="GK33" s="58"/>
      <c r="GL33" s="58"/>
      <c r="GM33" s="58"/>
      <c r="GN33" s="58"/>
      <c r="GO33" s="58"/>
      <c r="GP33" s="58"/>
      <c r="GQ33" s="58"/>
    </row>
    <row r="34" s="47" customFormat="1" ht="23.1" customHeight="1" spans="1:199">
      <c r="A34" s="54" t="s">
        <v>306</v>
      </c>
      <c r="B34" s="55" t="s">
        <v>307</v>
      </c>
      <c r="C34" s="56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  <c r="DS34" s="58"/>
      <c r="DT34" s="58"/>
      <c r="DU34" s="58"/>
      <c r="DV34" s="58"/>
      <c r="DW34" s="58"/>
      <c r="DX34" s="58"/>
      <c r="DY34" s="58"/>
      <c r="DZ34" s="58"/>
      <c r="EA34" s="58"/>
      <c r="EB34" s="58"/>
      <c r="EC34" s="58"/>
      <c r="ED34" s="58"/>
      <c r="EE34" s="58"/>
      <c r="EF34" s="58"/>
      <c r="EG34" s="58"/>
      <c r="EH34" s="58"/>
      <c r="EI34" s="58"/>
      <c r="EJ34" s="58"/>
      <c r="EK34" s="58"/>
      <c r="EL34" s="58"/>
      <c r="EM34" s="58"/>
      <c r="EN34" s="58"/>
      <c r="EO34" s="58"/>
      <c r="EP34" s="58"/>
      <c r="EQ34" s="58"/>
      <c r="ER34" s="58"/>
      <c r="ES34" s="58"/>
      <c r="ET34" s="58"/>
      <c r="EU34" s="58"/>
      <c r="EV34" s="58"/>
      <c r="EW34" s="58"/>
      <c r="EX34" s="58"/>
      <c r="EY34" s="58"/>
      <c r="EZ34" s="58"/>
      <c r="FA34" s="58"/>
      <c r="FB34" s="58"/>
      <c r="FC34" s="58"/>
      <c r="FD34" s="58"/>
      <c r="FE34" s="58"/>
      <c r="FF34" s="58"/>
      <c r="FG34" s="58"/>
      <c r="FH34" s="58"/>
      <c r="FI34" s="58"/>
      <c r="FJ34" s="58"/>
      <c r="FK34" s="58"/>
      <c r="FL34" s="58"/>
      <c r="FM34" s="58"/>
      <c r="FN34" s="58"/>
      <c r="FO34" s="58"/>
      <c r="FP34" s="58"/>
      <c r="FQ34" s="58"/>
      <c r="FR34" s="58"/>
      <c r="FS34" s="58"/>
      <c r="FT34" s="58"/>
      <c r="FU34" s="58"/>
      <c r="FV34" s="58"/>
      <c r="FW34" s="58"/>
      <c r="FX34" s="58"/>
      <c r="FY34" s="58"/>
      <c r="FZ34" s="58"/>
      <c r="GA34" s="58"/>
      <c r="GB34" s="58"/>
      <c r="GC34" s="58"/>
      <c r="GD34" s="58"/>
      <c r="GE34" s="58"/>
      <c r="GF34" s="58"/>
      <c r="GG34" s="58"/>
      <c r="GH34" s="58"/>
      <c r="GI34" s="58"/>
      <c r="GJ34" s="58"/>
      <c r="GK34" s="58"/>
      <c r="GL34" s="58"/>
      <c r="GM34" s="58"/>
      <c r="GN34" s="58"/>
      <c r="GO34" s="58"/>
      <c r="GP34" s="58"/>
      <c r="GQ34" s="58"/>
    </row>
    <row r="35" s="47" customFormat="1" ht="23.1" customHeight="1" spans="1:199">
      <c r="A35" s="54" t="s">
        <v>308</v>
      </c>
      <c r="B35" s="55" t="s">
        <v>309</v>
      </c>
      <c r="C35" s="56">
        <v>2.4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50"/>
      <c r="FL35" s="50"/>
      <c r="FM35" s="50"/>
      <c r="FN35" s="50"/>
      <c r="FO35" s="50"/>
      <c r="FP35" s="50"/>
      <c r="FQ35" s="50"/>
      <c r="FR35" s="50"/>
      <c r="FS35" s="50"/>
      <c r="FT35" s="50"/>
      <c r="FU35" s="50"/>
      <c r="FV35" s="50"/>
      <c r="FW35" s="50"/>
      <c r="FX35" s="50"/>
      <c r="FY35" s="50"/>
      <c r="FZ35" s="50"/>
      <c r="GA35" s="50"/>
      <c r="GB35" s="50"/>
      <c r="GC35" s="50"/>
      <c r="GD35" s="50"/>
      <c r="GE35" s="50"/>
      <c r="GF35" s="50"/>
      <c r="GG35" s="50"/>
      <c r="GH35" s="50"/>
      <c r="GI35" s="50"/>
      <c r="GJ35" s="50"/>
      <c r="GK35" s="50"/>
      <c r="GL35" s="50"/>
      <c r="GM35" s="50"/>
      <c r="GN35" s="50"/>
      <c r="GO35" s="50"/>
      <c r="GP35" s="50"/>
      <c r="GQ35" s="50"/>
    </row>
    <row r="36" s="47" customFormat="1" ht="23.1" customHeight="1" spans="1:199">
      <c r="A36" s="54" t="s">
        <v>310</v>
      </c>
      <c r="B36" s="55" t="s">
        <v>185</v>
      </c>
      <c r="C36" s="56">
        <f>SUM(C37:C41)</f>
        <v>0</v>
      </c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  <c r="CV36" s="58"/>
      <c r="CW36" s="58"/>
      <c r="CX36" s="58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58"/>
      <c r="DK36" s="58"/>
      <c r="DL36" s="58"/>
      <c r="DM36" s="58"/>
      <c r="DN36" s="58"/>
      <c r="DO36" s="58"/>
      <c r="DP36" s="58"/>
      <c r="DQ36" s="58"/>
      <c r="DR36" s="58"/>
      <c r="DS36" s="58"/>
      <c r="DT36" s="58"/>
      <c r="DU36" s="58"/>
      <c r="DV36" s="58"/>
      <c r="DW36" s="58"/>
      <c r="DX36" s="58"/>
      <c r="DY36" s="58"/>
      <c r="DZ36" s="58"/>
      <c r="EA36" s="58"/>
      <c r="EB36" s="58"/>
      <c r="EC36" s="58"/>
      <c r="ED36" s="58"/>
      <c r="EE36" s="58"/>
      <c r="EF36" s="58"/>
      <c r="EG36" s="58"/>
      <c r="EH36" s="58"/>
      <c r="EI36" s="58"/>
      <c r="EJ36" s="58"/>
      <c r="EK36" s="58"/>
      <c r="EL36" s="58"/>
      <c r="EM36" s="58"/>
      <c r="EN36" s="58"/>
      <c r="EO36" s="58"/>
      <c r="EP36" s="58"/>
      <c r="EQ36" s="58"/>
      <c r="ER36" s="58"/>
      <c r="ES36" s="58"/>
      <c r="ET36" s="58"/>
      <c r="EU36" s="58"/>
      <c r="EV36" s="58"/>
      <c r="EW36" s="58"/>
      <c r="EX36" s="58"/>
      <c r="EY36" s="58"/>
      <c r="EZ36" s="58"/>
      <c r="FA36" s="58"/>
      <c r="FB36" s="58"/>
      <c r="FC36" s="58"/>
      <c r="FD36" s="58"/>
      <c r="FE36" s="58"/>
      <c r="FF36" s="58"/>
      <c r="FG36" s="58"/>
      <c r="FH36" s="58"/>
      <c r="FI36" s="58"/>
      <c r="FJ36" s="58"/>
      <c r="FK36" s="58"/>
      <c r="FL36" s="58"/>
      <c r="FM36" s="58"/>
      <c r="FN36" s="58"/>
      <c r="FO36" s="58"/>
      <c r="FP36" s="58"/>
      <c r="FQ36" s="58"/>
      <c r="FR36" s="58"/>
      <c r="FS36" s="58"/>
      <c r="FT36" s="58"/>
      <c r="FU36" s="58"/>
      <c r="FV36" s="58"/>
      <c r="FW36" s="58"/>
      <c r="FX36" s="58"/>
      <c r="FY36" s="58"/>
      <c r="FZ36" s="58"/>
      <c r="GA36" s="58"/>
      <c r="GB36" s="58"/>
      <c r="GC36" s="58"/>
      <c r="GD36" s="58"/>
      <c r="GE36" s="58"/>
      <c r="GF36" s="58"/>
      <c r="GG36" s="58"/>
      <c r="GH36" s="58"/>
      <c r="GI36" s="58"/>
      <c r="GJ36" s="58"/>
      <c r="GK36" s="58"/>
      <c r="GL36" s="58"/>
      <c r="GM36" s="58"/>
      <c r="GN36" s="58"/>
      <c r="GO36" s="58"/>
      <c r="GP36" s="58"/>
      <c r="GQ36" s="58"/>
    </row>
    <row r="37" s="47" customFormat="1" ht="23.1" customHeight="1" spans="1:3">
      <c r="A37" s="54" t="s">
        <v>311</v>
      </c>
      <c r="B37" s="55" t="s">
        <v>312</v>
      </c>
      <c r="C37" s="56"/>
    </row>
    <row r="38" s="47" customFormat="1" ht="23.1" customHeight="1" spans="1:3">
      <c r="A38" s="54" t="s">
        <v>313</v>
      </c>
      <c r="B38" s="55" t="s">
        <v>314</v>
      </c>
      <c r="C38" s="56"/>
    </row>
    <row r="39" s="47" customFormat="1" ht="23.1" customHeight="1" spans="1:3">
      <c r="A39" s="54" t="s">
        <v>315</v>
      </c>
      <c r="B39" s="55" t="s">
        <v>316</v>
      </c>
      <c r="C39" s="56"/>
    </row>
    <row r="40" s="47" customFormat="1" ht="23.1" customHeight="1" spans="1:3">
      <c r="A40" s="54" t="s">
        <v>317</v>
      </c>
      <c r="B40" s="55" t="s">
        <v>318</v>
      </c>
      <c r="C40" s="56"/>
    </row>
    <row r="41" s="47" customFormat="1" ht="23.1" customHeight="1" spans="1:3">
      <c r="A41" s="54" t="s">
        <v>319</v>
      </c>
      <c r="B41" s="55" t="s">
        <v>320</v>
      </c>
      <c r="C41" s="56"/>
    </row>
    <row r="42" s="47" customFormat="1" ht="23.1" customHeight="1"/>
    <row r="43" s="47" customFormat="1" ht="23.1" customHeight="1"/>
    <row r="44" s="47" customFormat="1" ht="23.1" customHeight="1"/>
    <row r="45" s="47" customFormat="1" ht="23.1" customHeight="1"/>
    <row r="46" s="47" customFormat="1" ht="23.1" customHeight="1"/>
    <row r="47" s="47" customFormat="1" ht="23.1" customHeight="1"/>
    <row r="48" s="47" customFormat="1" ht="23.1" customHeight="1"/>
    <row r="49" s="47" customFormat="1" ht="23.1" customHeight="1"/>
    <row r="50" s="47" customFormat="1" ht="23.1" customHeight="1"/>
    <row r="51" s="47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7" sqref="A7:D9"/>
    </sheetView>
  </sheetViews>
  <sheetFormatPr defaultColWidth="9" defaultRowHeight="13.5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38"/>
      <c r="N1" s="38"/>
    </row>
    <row r="2" ht="45" customHeight="1" spans="1:14">
      <c r="A2" s="4" t="s">
        <v>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39" t="s">
        <v>31</v>
      </c>
      <c r="N3" s="39"/>
    </row>
    <row r="4" ht="42" customHeight="1" spans="1:14">
      <c r="A4" s="6" t="s">
        <v>154</v>
      </c>
      <c r="B4" s="6"/>
      <c r="C4" s="6"/>
      <c r="D4" s="6" t="s">
        <v>174</v>
      </c>
      <c r="E4" s="6" t="s">
        <v>175</v>
      </c>
      <c r="F4" s="6" t="s">
        <v>192</v>
      </c>
      <c r="G4" s="6" t="s">
        <v>177</v>
      </c>
      <c r="H4" s="6"/>
      <c r="I4" s="6"/>
      <c r="J4" s="6"/>
      <c r="K4" s="6"/>
      <c r="L4" s="6" t="s">
        <v>181</v>
      </c>
      <c r="M4" s="6"/>
      <c r="N4" s="6"/>
    </row>
    <row r="5" ht="39.75" customHeight="1" spans="1:14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321</v>
      </c>
      <c r="I5" s="6" t="s">
        <v>322</v>
      </c>
      <c r="J5" s="6" t="s">
        <v>323</v>
      </c>
      <c r="K5" s="6" t="s">
        <v>276</v>
      </c>
      <c r="L5" s="6" t="s">
        <v>135</v>
      </c>
      <c r="M5" s="6" t="s">
        <v>193</v>
      </c>
      <c r="N5" s="6" t="s">
        <v>324</v>
      </c>
    </row>
    <row r="6" ht="22.5" customHeight="1" spans="1:14">
      <c r="A6" s="42"/>
      <c r="B6" s="42"/>
      <c r="C6" s="42"/>
      <c r="D6" s="42"/>
      <c r="E6" s="42" t="s">
        <v>135</v>
      </c>
      <c r="F6" s="46">
        <f t="shared" ref="F6:K6" si="0">+F7</f>
        <v>61.83</v>
      </c>
      <c r="G6" s="46">
        <f t="shared" si="0"/>
        <v>61.83</v>
      </c>
      <c r="H6" s="46">
        <f t="shared" si="0"/>
        <v>42.25</v>
      </c>
      <c r="I6" s="46">
        <f t="shared" si="0"/>
        <v>10.46</v>
      </c>
      <c r="J6" s="46">
        <f t="shared" si="0"/>
        <v>5.45</v>
      </c>
      <c r="K6" s="46">
        <f t="shared" si="0"/>
        <v>3.67</v>
      </c>
      <c r="L6" s="46"/>
      <c r="M6" s="46"/>
      <c r="N6" s="46"/>
    </row>
    <row r="7" ht="22.5" customHeight="1" spans="1:14">
      <c r="A7" s="40" t="s">
        <v>165</v>
      </c>
      <c r="B7" s="40"/>
      <c r="C7" s="40"/>
      <c r="D7" s="44">
        <v>505001</v>
      </c>
      <c r="E7" s="44" t="s">
        <v>166</v>
      </c>
      <c r="F7" s="46">
        <f t="shared" ref="F7:K7" si="1">+F8</f>
        <v>61.83</v>
      </c>
      <c r="G7" s="46">
        <f t="shared" si="1"/>
        <v>61.83</v>
      </c>
      <c r="H7" s="46">
        <f t="shared" si="1"/>
        <v>42.25</v>
      </c>
      <c r="I7" s="46">
        <f t="shared" si="1"/>
        <v>10.46</v>
      </c>
      <c r="J7" s="46">
        <f t="shared" si="1"/>
        <v>5.45</v>
      </c>
      <c r="K7" s="46">
        <f t="shared" si="1"/>
        <v>3.67</v>
      </c>
      <c r="L7" s="46"/>
      <c r="M7" s="46"/>
      <c r="N7" s="46"/>
    </row>
    <row r="8" ht="22.5" customHeight="1" spans="1:14">
      <c r="A8" s="40" t="s">
        <v>165</v>
      </c>
      <c r="B8" s="40" t="s">
        <v>325</v>
      </c>
      <c r="C8" s="40"/>
      <c r="D8" s="44">
        <v>505001</v>
      </c>
      <c r="E8" s="44" t="s">
        <v>326</v>
      </c>
      <c r="F8" s="46">
        <f t="shared" ref="F8:K8" si="2">+F9</f>
        <v>61.83</v>
      </c>
      <c r="G8" s="46">
        <f t="shared" si="2"/>
        <v>61.83</v>
      </c>
      <c r="H8" s="46">
        <f t="shared" si="2"/>
        <v>42.25</v>
      </c>
      <c r="I8" s="46">
        <f t="shared" si="2"/>
        <v>10.46</v>
      </c>
      <c r="J8" s="46">
        <f t="shared" si="2"/>
        <v>5.45</v>
      </c>
      <c r="K8" s="46">
        <f t="shared" si="2"/>
        <v>3.67</v>
      </c>
      <c r="L8" s="46"/>
      <c r="M8" s="46"/>
      <c r="N8" s="46"/>
    </row>
    <row r="9" ht="22.5" customHeight="1" spans="1:14">
      <c r="A9" s="40" t="s">
        <v>165</v>
      </c>
      <c r="B9" s="40" t="s">
        <v>325</v>
      </c>
      <c r="C9" s="40" t="s">
        <v>169</v>
      </c>
      <c r="D9" s="44">
        <v>505001</v>
      </c>
      <c r="E9" s="44" t="s">
        <v>170</v>
      </c>
      <c r="F9" s="46">
        <f>+G9</f>
        <v>61.83</v>
      </c>
      <c r="G9" s="46">
        <f>SUM(H9:K9)</f>
        <v>61.83</v>
      </c>
      <c r="H9" s="46">
        <f>+'8一般公共预算基本支出表（政府预算）'!C7</f>
        <v>42.25</v>
      </c>
      <c r="I9" s="46">
        <f>+'8一般公共预算基本支出表（政府预算）'!C8</f>
        <v>10.46</v>
      </c>
      <c r="J9" s="46">
        <f>+'8一般公共预算基本支出表（政府预算）'!C9</f>
        <v>5.45</v>
      </c>
      <c r="K9" s="46">
        <f>+'8一般公共预算基本支出表（政府预算）'!C10</f>
        <v>3.67</v>
      </c>
      <c r="L9" s="46"/>
      <c r="M9" s="46"/>
      <c r="N9" s="46"/>
    </row>
    <row r="10" ht="22.5" customHeight="1" spans="1:14">
      <c r="A10" s="40"/>
      <c r="B10" s="40"/>
      <c r="C10" s="40"/>
      <c r="D10" s="44"/>
      <c r="E10" s="44"/>
      <c r="F10" s="46"/>
      <c r="G10" s="46"/>
      <c r="H10" s="46"/>
      <c r="I10" s="46"/>
      <c r="J10" s="46"/>
      <c r="K10" s="46"/>
      <c r="L10" s="46"/>
      <c r="M10" s="46"/>
      <c r="N10" s="46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A7" sqref="A7:E9"/>
    </sheetView>
  </sheetViews>
  <sheetFormatPr defaultColWidth="9" defaultRowHeight="13.5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38"/>
      <c r="V1" s="38"/>
    </row>
    <row r="2" ht="50.25" customHeight="1" spans="1:22">
      <c r="A2" s="24" t="s">
        <v>16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39" t="s">
        <v>31</v>
      </c>
      <c r="V3" s="39"/>
    </row>
    <row r="4" ht="27" customHeight="1" spans="1:22">
      <c r="A4" s="6" t="s">
        <v>154</v>
      </c>
      <c r="B4" s="6"/>
      <c r="C4" s="6"/>
      <c r="D4" s="6" t="s">
        <v>174</v>
      </c>
      <c r="E4" s="6" t="s">
        <v>175</v>
      </c>
      <c r="F4" s="6" t="s">
        <v>192</v>
      </c>
      <c r="G4" s="6" t="s">
        <v>327</v>
      </c>
      <c r="H4" s="6"/>
      <c r="I4" s="6"/>
      <c r="J4" s="6"/>
      <c r="K4" s="6"/>
      <c r="L4" s="6" t="s">
        <v>328</v>
      </c>
      <c r="M4" s="6"/>
      <c r="N4" s="6"/>
      <c r="O4" s="6"/>
      <c r="P4" s="6"/>
      <c r="Q4" s="6"/>
      <c r="R4" s="6" t="s">
        <v>323</v>
      </c>
      <c r="S4" s="6" t="s">
        <v>329</v>
      </c>
      <c r="T4" s="6"/>
      <c r="U4" s="6"/>
      <c r="V4" s="6"/>
    </row>
    <row r="5" ht="56.25" customHeight="1" spans="1:22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330</v>
      </c>
      <c r="I5" s="6" t="s">
        <v>331</v>
      </c>
      <c r="J5" s="6" t="s">
        <v>332</v>
      </c>
      <c r="K5" s="6" t="s">
        <v>333</v>
      </c>
      <c r="L5" s="6" t="s">
        <v>135</v>
      </c>
      <c r="M5" s="6" t="s">
        <v>267</v>
      </c>
      <c r="N5" s="6" t="s">
        <v>269</v>
      </c>
      <c r="O5" s="6" t="s">
        <v>334</v>
      </c>
      <c r="P5" s="6" t="s">
        <v>335</v>
      </c>
      <c r="Q5" s="6" t="s">
        <v>336</v>
      </c>
      <c r="R5" s="6"/>
      <c r="S5" s="6" t="s">
        <v>135</v>
      </c>
      <c r="T5" s="6" t="s">
        <v>337</v>
      </c>
      <c r="U5" s="6" t="s">
        <v>338</v>
      </c>
      <c r="V5" s="6" t="s">
        <v>276</v>
      </c>
    </row>
    <row r="6" ht="22.5" customHeight="1" spans="1:22">
      <c r="A6" s="42"/>
      <c r="B6" s="42"/>
      <c r="C6" s="42"/>
      <c r="D6" s="42"/>
      <c r="E6" s="42" t="s">
        <v>135</v>
      </c>
      <c r="F6" s="43">
        <f>+F7</f>
        <v>61.83</v>
      </c>
      <c r="G6" s="43">
        <f>SUM(H6:K6)</f>
        <v>42.25</v>
      </c>
      <c r="H6" s="43">
        <f t="shared" ref="H6:H8" si="0">+H7</f>
        <v>21.17</v>
      </c>
      <c r="I6" s="43">
        <f t="shared" ref="I6:I8" si="1">+I7</f>
        <v>10.29</v>
      </c>
      <c r="J6" s="43">
        <f t="shared" ref="J6:J8" si="2">+J7</f>
        <v>10.79</v>
      </c>
      <c r="K6" s="43"/>
      <c r="L6" s="43">
        <f>SUM(M6:R6)</f>
        <v>15.91</v>
      </c>
      <c r="M6" s="43">
        <f t="shared" ref="M6:M8" si="3">+M7</f>
        <v>6.75</v>
      </c>
      <c r="N6" s="43"/>
      <c r="O6" s="43">
        <f>+O7</f>
        <v>3.71</v>
      </c>
      <c r="P6" s="43"/>
      <c r="Q6" s="43"/>
      <c r="R6" s="43">
        <f>+R7</f>
        <v>5.45</v>
      </c>
      <c r="S6" s="43">
        <f>SUM(T6:V6)</f>
        <v>3.67</v>
      </c>
      <c r="T6" s="43"/>
      <c r="U6" s="43"/>
      <c r="V6" s="43">
        <f>+V7</f>
        <v>3.67</v>
      </c>
    </row>
    <row r="7" ht="22.5" customHeight="1" spans="1:22">
      <c r="A7" s="40" t="s">
        <v>165</v>
      </c>
      <c r="B7" s="40"/>
      <c r="C7" s="40"/>
      <c r="D7" s="44">
        <v>120001</v>
      </c>
      <c r="E7" s="44" t="s">
        <v>166</v>
      </c>
      <c r="F7" s="43">
        <f>+F8</f>
        <v>61.83</v>
      </c>
      <c r="G7" s="43">
        <f>SUM(H7:K7)</f>
        <v>42.25</v>
      </c>
      <c r="H7" s="43">
        <f t="shared" si="0"/>
        <v>21.17</v>
      </c>
      <c r="I7" s="43">
        <f t="shared" si="1"/>
        <v>10.29</v>
      </c>
      <c r="J7" s="43">
        <f t="shared" si="2"/>
        <v>10.79</v>
      </c>
      <c r="K7" s="43"/>
      <c r="L7" s="43">
        <f>SUM(M7:R7)</f>
        <v>15.91</v>
      </c>
      <c r="M7" s="43">
        <f t="shared" si="3"/>
        <v>6.75</v>
      </c>
      <c r="N7" s="43"/>
      <c r="O7" s="43">
        <f>+O8</f>
        <v>3.71</v>
      </c>
      <c r="P7" s="43"/>
      <c r="Q7" s="43"/>
      <c r="R7" s="43">
        <f t="shared" ref="R6:R8" si="4">+R8</f>
        <v>5.45</v>
      </c>
      <c r="S7" s="43">
        <f>SUM(T7:V7)</f>
        <v>3.67</v>
      </c>
      <c r="T7" s="43"/>
      <c r="U7" s="43"/>
      <c r="V7" s="43">
        <f>+V8</f>
        <v>3.67</v>
      </c>
    </row>
    <row r="8" ht="22.5" customHeight="1" spans="1:22">
      <c r="A8" s="40" t="s">
        <v>165</v>
      </c>
      <c r="B8" s="40" t="s">
        <v>167</v>
      </c>
      <c r="C8" s="40"/>
      <c r="D8" s="44">
        <v>120001</v>
      </c>
      <c r="E8" s="44" t="s">
        <v>168</v>
      </c>
      <c r="F8" s="43">
        <f>+F9</f>
        <v>61.83</v>
      </c>
      <c r="G8" s="43">
        <f>SUM(H8:K8)</f>
        <v>42.25</v>
      </c>
      <c r="H8" s="43">
        <f t="shared" si="0"/>
        <v>21.17</v>
      </c>
      <c r="I8" s="43">
        <f t="shared" si="1"/>
        <v>10.29</v>
      </c>
      <c r="J8" s="43">
        <f t="shared" si="2"/>
        <v>10.79</v>
      </c>
      <c r="K8" s="43"/>
      <c r="L8" s="43">
        <f>SUM(M8:R8)</f>
        <v>15.91</v>
      </c>
      <c r="M8" s="43">
        <f t="shared" si="3"/>
        <v>6.75</v>
      </c>
      <c r="N8" s="43"/>
      <c r="O8" s="43">
        <f>+O9</f>
        <v>3.71</v>
      </c>
      <c r="P8" s="43"/>
      <c r="Q8" s="43"/>
      <c r="R8" s="43">
        <f t="shared" si="4"/>
        <v>5.45</v>
      </c>
      <c r="S8" s="43">
        <f>SUM(T8:V8)</f>
        <v>3.67</v>
      </c>
      <c r="T8" s="43"/>
      <c r="U8" s="43"/>
      <c r="V8" s="43">
        <f>+V9</f>
        <v>3.67</v>
      </c>
    </row>
    <row r="9" ht="22.5" customHeight="1" spans="1:22">
      <c r="A9" s="40" t="s">
        <v>165</v>
      </c>
      <c r="B9" s="40" t="s">
        <v>167</v>
      </c>
      <c r="C9" s="40" t="s">
        <v>169</v>
      </c>
      <c r="D9" s="44">
        <v>120001</v>
      </c>
      <c r="E9" s="44" t="s">
        <v>170</v>
      </c>
      <c r="F9" s="43">
        <f>+G9+L9+S9</f>
        <v>61.83</v>
      </c>
      <c r="G9" s="43">
        <f>SUM(H9:K9)</f>
        <v>42.25</v>
      </c>
      <c r="H9" s="43">
        <f>+'9一般公共预算基本支出表（部门预算）'!C7</f>
        <v>21.17</v>
      </c>
      <c r="I9" s="43">
        <f>+'9一般公共预算基本支出表（部门预算）'!C8</f>
        <v>10.29</v>
      </c>
      <c r="J9" s="43">
        <f>+'9一般公共预算基本支出表（部门预算）'!C9</f>
        <v>10.79</v>
      </c>
      <c r="K9" s="43"/>
      <c r="L9" s="43">
        <f>SUM(M9:R9)</f>
        <v>15.91</v>
      </c>
      <c r="M9" s="43">
        <f>+'9一般公共预算基本支出表（部门预算）'!C11</f>
        <v>6.75</v>
      </c>
      <c r="N9" s="43"/>
      <c r="O9" s="43">
        <f>+'9一般公共预算基本支出表（部门预算）'!C13</f>
        <v>3.71</v>
      </c>
      <c r="P9" s="43"/>
      <c r="Q9" s="43"/>
      <c r="R9" s="43">
        <f>+'9一般公共预算基本支出表（部门预算）'!C15</f>
        <v>5.45</v>
      </c>
      <c r="S9" s="43">
        <f>SUM(T9:V9)</f>
        <v>3.67</v>
      </c>
      <c r="T9" s="43"/>
      <c r="U9" s="43"/>
      <c r="V9" s="43">
        <f>+'9一般公共预算基本支出表（部门预算）'!C16</f>
        <v>3.67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7" sqref="A7:E9"/>
    </sheetView>
  </sheetViews>
  <sheetFormatPr defaultColWidth="9" defaultRowHeight="13.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41"/>
      <c r="C1" s="41"/>
      <c r="D1" s="41"/>
      <c r="E1" s="41"/>
      <c r="F1" s="41"/>
      <c r="G1" s="41"/>
      <c r="H1" s="41"/>
      <c r="I1" s="41"/>
      <c r="J1" s="41"/>
      <c r="K1" s="38"/>
    </row>
    <row r="2" ht="46.5" customHeight="1" spans="1:11">
      <c r="A2" s="4" t="s">
        <v>17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39" t="s">
        <v>31</v>
      </c>
      <c r="K3" s="39"/>
    </row>
    <row r="4" ht="23.25" customHeight="1" spans="1:11">
      <c r="A4" s="6" t="s">
        <v>154</v>
      </c>
      <c r="B4" s="6"/>
      <c r="C4" s="6"/>
      <c r="D4" s="6" t="s">
        <v>174</v>
      </c>
      <c r="E4" s="6" t="s">
        <v>175</v>
      </c>
      <c r="F4" s="6" t="s">
        <v>339</v>
      </c>
      <c r="G4" s="6" t="s">
        <v>340</v>
      </c>
      <c r="H4" s="6" t="s">
        <v>341</v>
      </c>
      <c r="I4" s="6" t="s">
        <v>342</v>
      </c>
      <c r="J4" s="6" t="s">
        <v>343</v>
      </c>
      <c r="K4" s="6" t="s">
        <v>344</v>
      </c>
    </row>
    <row r="5" ht="23.2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42"/>
      <c r="B6" s="42"/>
      <c r="C6" s="42"/>
      <c r="D6" s="42"/>
      <c r="E6" s="42" t="s">
        <v>135</v>
      </c>
      <c r="F6" s="43">
        <f>+F7</f>
        <v>0</v>
      </c>
      <c r="G6" s="43"/>
      <c r="H6" s="43"/>
      <c r="I6" s="43"/>
      <c r="J6" s="43"/>
      <c r="K6" s="43">
        <f>+K7</f>
        <v>0</v>
      </c>
    </row>
    <row r="7" ht="22.5" customHeight="1" spans="1:11">
      <c r="A7" s="40" t="s">
        <v>165</v>
      </c>
      <c r="B7" s="40"/>
      <c r="C7" s="40"/>
      <c r="D7" s="44">
        <v>120001</v>
      </c>
      <c r="E7" s="44" t="s">
        <v>166</v>
      </c>
      <c r="F7" s="43">
        <f>+F8</f>
        <v>0</v>
      </c>
      <c r="G7" s="43"/>
      <c r="H7" s="43"/>
      <c r="I7" s="43"/>
      <c r="J7" s="43"/>
      <c r="K7" s="43">
        <f>+K8</f>
        <v>0</v>
      </c>
    </row>
    <row r="8" ht="22.5" customHeight="1" spans="1:11">
      <c r="A8" s="40" t="s">
        <v>165</v>
      </c>
      <c r="B8" s="40" t="s">
        <v>167</v>
      </c>
      <c r="C8" s="40"/>
      <c r="D8" s="44">
        <v>120001</v>
      </c>
      <c r="E8" s="44" t="s">
        <v>168</v>
      </c>
      <c r="F8" s="43">
        <f>+F9</f>
        <v>0</v>
      </c>
      <c r="G8" s="43"/>
      <c r="H8" s="43"/>
      <c r="I8" s="43"/>
      <c r="J8" s="43"/>
      <c r="K8" s="43">
        <f>+K9</f>
        <v>0</v>
      </c>
    </row>
    <row r="9" ht="22.5" customHeight="1" spans="1:11">
      <c r="A9" s="40" t="s">
        <v>165</v>
      </c>
      <c r="B9" s="40" t="s">
        <v>167</v>
      </c>
      <c r="C9" s="40" t="s">
        <v>169</v>
      </c>
      <c r="D9" s="44">
        <v>120001</v>
      </c>
      <c r="E9" s="44" t="s">
        <v>170</v>
      </c>
      <c r="F9" s="43">
        <f>SUM(G9:K9)</f>
        <v>0</v>
      </c>
      <c r="G9" s="43"/>
      <c r="H9" s="43"/>
      <c r="I9" s="43"/>
      <c r="J9" s="43"/>
      <c r="K9" s="43">
        <f>+'9一般公共预算基本支出表（部门预算）'!C36</f>
        <v>0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7" sqref="A7:E9"/>
    </sheetView>
  </sheetViews>
  <sheetFormatPr defaultColWidth="9" defaultRowHeight="13.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38"/>
      <c r="R1" s="38"/>
    </row>
    <row r="2" ht="40.5" customHeight="1" spans="1:18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9" t="s">
        <v>31</v>
      </c>
      <c r="R3" s="39"/>
    </row>
    <row r="4" ht="24" customHeight="1" spans="1:18">
      <c r="A4" s="6" t="s">
        <v>154</v>
      </c>
      <c r="B4" s="6"/>
      <c r="C4" s="6"/>
      <c r="D4" s="6" t="s">
        <v>174</v>
      </c>
      <c r="E4" s="6" t="s">
        <v>175</v>
      </c>
      <c r="F4" s="6" t="s">
        <v>339</v>
      </c>
      <c r="G4" s="6" t="s">
        <v>345</v>
      </c>
      <c r="H4" s="6" t="s">
        <v>312</v>
      </c>
      <c r="I4" s="6" t="s">
        <v>346</v>
      </c>
      <c r="J4" s="6" t="s">
        <v>314</v>
      </c>
      <c r="K4" s="6" t="s">
        <v>316</v>
      </c>
      <c r="L4" s="6" t="s">
        <v>347</v>
      </c>
      <c r="M4" s="6" t="s">
        <v>348</v>
      </c>
      <c r="N4" s="6" t="s">
        <v>341</v>
      </c>
      <c r="O4" s="6" t="s">
        <v>318</v>
      </c>
      <c r="P4" s="6" t="s">
        <v>349</v>
      </c>
      <c r="Q4" s="6" t="s">
        <v>342</v>
      </c>
      <c r="R4" s="6" t="s">
        <v>344</v>
      </c>
    </row>
    <row r="5" ht="21.75" customHeight="1" spans="1:18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42"/>
      <c r="B6" s="42"/>
      <c r="C6" s="42"/>
      <c r="D6" s="42"/>
      <c r="E6" s="42" t="s">
        <v>135</v>
      </c>
      <c r="F6" s="43">
        <f>+F7</f>
        <v>0</v>
      </c>
      <c r="G6" s="43"/>
      <c r="H6" s="43"/>
      <c r="I6" s="43"/>
      <c r="J6" s="43"/>
      <c r="K6" s="43">
        <f t="shared" ref="K6:K8" si="0">+K7</f>
        <v>0</v>
      </c>
      <c r="L6" s="43"/>
      <c r="M6" s="43"/>
      <c r="N6" s="43"/>
      <c r="O6" s="43">
        <f t="shared" ref="O6:O8" si="1">+O7</f>
        <v>0</v>
      </c>
      <c r="P6" s="43"/>
      <c r="Q6" s="43"/>
      <c r="R6" s="43"/>
    </row>
    <row r="7" ht="22.5" customHeight="1" spans="1:18">
      <c r="A7" s="40" t="s">
        <v>165</v>
      </c>
      <c r="B7" s="40"/>
      <c r="C7" s="40"/>
      <c r="D7" s="44">
        <v>120001</v>
      </c>
      <c r="E7" s="44" t="s">
        <v>166</v>
      </c>
      <c r="F7" s="43">
        <f>+F8</f>
        <v>0</v>
      </c>
      <c r="G7" s="43"/>
      <c r="H7" s="43"/>
      <c r="I7" s="43"/>
      <c r="J7" s="43"/>
      <c r="K7" s="43">
        <f t="shared" si="0"/>
        <v>0</v>
      </c>
      <c r="L7" s="43"/>
      <c r="M7" s="43"/>
      <c r="N7" s="43"/>
      <c r="O7" s="43">
        <f t="shared" si="1"/>
        <v>0</v>
      </c>
      <c r="P7" s="43"/>
      <c r="Q7" s="43"/>
      <c r="R7" s="43"/>
    </row>
    <row r="8" ht="22.5" customHeight="1" spans="1:18">
      <c r="A8" s="40" t="s">
        <v>165</v>
      </c>
      <c r="B8" s="40" t="s">
        <v>167</v>
      </c>
      <c r="C8" s="40"/>
      <c r="D8" s="44">
        <v>120001</v>
      </c>
      <c r="E8" s="44" t="s">
        <v>168</v>
      </c>
      <c r="F8" s="43">
        <f>+F9</f>
        <v>0</v>
      </c>
      <c r="G8" s="43"/>
      <c r="H8" s="43"/>
      <c r="I8" s="43"/>
      <c r="J8" s="43"/>
      <c r="K8" s="43">
        <f t="shared" si="0"/>
        <v>0</v>
      </c>
      <c r="L8" s="43"/>
      <c r="M8" s="43"/>
      <c r="N8" s="43"/>
      <c r="O8" s="43">
        <f t="shared" si="1"/>
        <v>0</v>
      </c>
      <c r="P8" s="43"/>
      <c r="Q8" s="43"/>
      <c r="R8" s="43"/>
    </row>
    <row r="9" ht="22.5" customHeight="1" spans="1:18">
      <c r="A9" s="40" t="s">
        <v>165</v>
      </c>
      <c r="B9" s="40" t="s">
        <v>167</v>
      </c>
      <c r="C9" s="40" t="s">
        <v>169</v>
      </c>
      <c r="D9" s="44">
        <v>120001</v>
      </c>
      <c r="E9" s="44" t="s">
        <v>170</v>
      </c>
      <c r="F9" s="43">
        <f>SUM(G9:R9)</f>
        <v>0</v>
      </c>
      <c r="G9" s="43"/>
      <c r="H9" s="43"/>
      <c r="I9" s="43"/>
      <c r="J9" s="43"/>
      <c r="K9" s="43">
        <f>+'9一般公共预算基本支出表（部门预算）'!C39</f>
        <v>0</v>
      </c>
      <c r="L9" s="43"/>
      <c r="M9" s="43"/>
      <c r="N9" s="43"/>
      <c r="O9" s="43">
        <f>+'9一般公共预算基本支出表（部门预算）'!C40</f>
        <v>0</v>
      </c>
      <c r="P9" s="43"/>
      <c r="Q9" s="43"/>
      <c r="R9" s="43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7" sqref="A7:E9"/>
    </sheetView>
  </sheetViews>
  <sheetFormatPr defaultColWidth="9" defaultRowHeight="13.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38"/>
      <c r="T1" s="38"/>
    </row>
    <row r="2" ht="36" customHeight="1" spans="1:20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39" t="s">
        <v>31</v>
      </c>
      <c r="T3" s="39"/>
    </row>
    <row r="4" ht="28.5" customHeight="1" spans="1:20">
      <c r="A4" s="6" t="s">
        <v>154</v>
      </c>
      <c r="B4" s="6"/>
      <c r="C4" s="6"/>
      <c r="D4" s="6" t="s">
        <v>174</v>
      </c>
      <c r="E4" s="6" t="s">
        <v>175</v>
      </c>
      <c r="F4" s="6" t="s">
        <v>339</v>
      </c>
      <c r="G4" s="6" t="s">
        <v>178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181</v>
      </c>
      <c r="S4" s="6"/>
      <c r="T4" s="6"/>
    </row>
    <row r="5" ht="36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350</v>
      </c>
      <c r="I5" s="6" t="s">
        <v>235</v>
      </c>
      <c r="J5" s="6" t="s">
        <v>237</v>
      </c>
      <c r="K5" s="6" t="s">
        <v>351</v>
      </c>
      <c r="L5" s="6" t="s">
        <v>239</v>
      </c>
      <c r="M5" s="6" t="s">
        <v>352</v>
      </c>
      <c r="N5" s="6" t="s">
        <v>353</v>
      </c>
      <c r="O5" s="6" t="s">
        <v>241</v>
      </c>
      <c r="P5" s="6" t="s">
        <v>354</v>
      </c>
      <c r="Q5" s="6" t="s">
        <v>309</v>
      </c>
      <c r="R5" s="6" t="s">
        <v>135</v>
      </c>
      <c r="S5" s="6" t="s">
        <v>278</v>
      </c>
      <c r="T5" s="6" t="s">
        <v>324</v>
      </c>
    </row>
    <row r="6" ht="22.5" customHeight="1" spans="1:20">
      <c r="A6" s="42"/>
      <c r="B6" s="42"/>
      <c r="C6" s="42"/>
      <c r="D6" s="42"/>
      <c r="E6" s="42" t="s">
        <v>135</v>
      </c>
      <c r="F6" s="46">
        <f t="shared" ref="F6:H6" si="0">+F7</f>
        <v>7</v>
      </c>
      <c r="G6" s="46">
        <f t="shared" si="0"/>
        <v>7</v>
      </c>
      <c r="H6" s="46">
        <f t="shared" si="0"/>
        <v>7</v>
      </c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</row>
    <row r="7" ht="22.5" customHeight="1" spans="1:20">
      <c r="A7" s="40" t="s">
        <v>165</v>
      </c>
      <c r="B7" s="40"/>
      <c r="C7" s="40"/>
      <c r="D7" s="44">
        <v>120001</v>
      </c>
      <c r="E7" s="44" t="s">
        <v>166</v>
      </c>
      <c r="F7" s="46">
        <f>+F8</f>
        <v>7</v>
      </c>
      <c r="G7" s="46">
        <f t="shared" ref="G6:G8" si="1">+G8</f>
        <v>7</v>
      </c>
      <c r="H7" s="46">
        <f>+H8</f>
        <v>7</v>
      </c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</row>
    <row r="8" ht="22.5" customHeight="1" spans="1:20">
      <c r="A8" s="40" t="s">
        <v>165</v>
      </c>
      <c r="B8" s="40" t="s">
        <v>167</v>
      </c>
      <c r="C8" s="40"/>
      <c r="D8" s="44">
        <v>120001</v>
      </c>
      <c r="E8" s="44" t="s">
        <v>168</v>
      </c>
      <c r="F8" s="46">
        <f>+F9</f>
        <v>7</v>
      </c>
      <c r="G8" s="46">
        <f t="shared" si="1"/>
        <v>7</v>
      </c>
      <c r="H8" s="46">
        <f>+H9</f>
        <v>7</v>
      </c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</row>
    <row r="9" ht="22.5" customHeight="1" spans="1:20">
      <c r="A9" s="40" t="s">
        <v>165</v>
      </c>
      <c r="B9" s="40" t="s">
        <v>167</v>
      </c>
      <c r="C9" s="40" t="s">
        <v>169</v>
      </c>
      <c r="D9" s="44">
        <v>120001</v>
      </c>
      <c r="E9" s="44" t="s">
        <v>170</v>
      </c>
      <c r="F9" s="46">
        <f>+G9</f>
        <v>7</v>
      </c>
      <c r="G9" s="46">
        <f>+SUM(H9:Q9)</f>
        <v>7</v>
      </c>
      <c r="H9" s="46">
        <f>+'9一般公共预算基本支出表（部门预算）'!C18</f>
        <v>7</v>
      </c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D9" sqref="D9"/>
    </sheetView>
  </sheetViews>
  <sheetFormatPr defaultColWidth="9" defaultRowHeight="13.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41"/>
      <c r="C1" s="41"/>
      <c r="D1" s="41"/>
      <c r="E1" s="41"/>
      <c r="F1" s="2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38"/>
      <c r="AG1" s="38"/>
    </row>
    <row r="2" ht="44.25" customHeight="1" spans="1:33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39" t="s">
        <v>31</v>
      </c>
      <c r="AG3" s="39"/>
    </row>
    <row r="4" ht="24.75" customHeight="1" spans="1:33">
      <c r="A4" s="6" t="s">
        <v>154</v>
      </c>
      <c r="B4" s="6"/>
      <c r="C4" s="6"/>
      <c r="D4" s="6" t="s">
        <v>174</v>
      </c>
      <c r="E4" s="6" t="s">
        <v>175</v>
      </c>
      <c r="F4" s="6" t="s">
        <v>355</v>
      </c>
      <c r="G4" s="6" t="s">
        <v>280</v>
      </c>
      <c r="H4" s="6" t="s">
        <v>282</v>
      </c>
      <c r="I4" s="6" t="s">
        <v>284</v>
      </c>
      <c r="J4" s="6" t="s">
        <v>356</v>
      </c>
      <c r="K4" s="6" t="s">
        <v>286</v>
      </c>
      <c r="L4" s="6" t="s">
        <v>288</v>
      </c>
      <c r="M4" s="6" t="s">
        <v>290</v>
      </c>
      <c r="N4" s="6" t="s">
        <v>357</v>
      </c>
      <c r="O4" s="6" t="s">
        <v>292</v>
      </c>
      <c r="P4" s="6" t="s">
        <v>294</v>
      </c>
      <c r="Q4" s="6" t="s">
        <v>353</v>
      </c>
      <c r="R4" s="6" t="s">
        <v>354</v>
      </c>
      <c r="S4" s="6" t="s">
        <v>358</v>
      </c>
      <c r="T4" s="6" t="s">
        <v>235</v>
      </c>
      <c r="U4" s="6" t="s">
        <v>237</v>
      </c>
      <c r="V4" s="6" t="s">
        <v>352</v>
      </c>
      <c r="W4" s="6" t="s">
        <v>359</v>
      </c>
      <c r="X4" s="6" t="s">
        <v>360</v>
      </c>
      <c r="Y4" s="6" t="s">
        <v>361</v>
      </c>
      <c r="Z4" s="6" t="s">
        <v>299</v>
      </c>
      <c r="AA4" s="6" t="s">
        <v>239</v>
      </c>
      <c r="AB4" s="6" t="s">
        <v>302</v>
      </c>
      <c r="AC4" s="6" t="s">
        <v>304</v>
      </c>
      <c r="AD4" s="6" t="s">
        <v>241</v>
      </c>
      <c r="AE4" s="6" t="s">
        <v>307</v>
      </c>
      <c r="AF4" s="6" t="s">
        <v>362</v>
      </c>
      <c r="AG4" s="6" t="s">
        <v>309</v>
      </c>
    </row>
    <row r="5" ht="21.75" customHeight="1" spans="1:33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45"/>
      <c r="C6" s="45"/>
      <c r="D6" s="45"/>
      <c r="E6" s="45" t="s">
        <v>135</v>
      </c>
      <c r="F6" s="46">
        <f>+F7</f>
        <v>7</v>
      </c>
      <c r="G6" s="46">
        <f>+G7</f>
        <v>7</v>
      </c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</row>
    <row r="7" ht="22.5" customHeight="1" spans="1:33">
      <c r="A7" s="40" t="s">
        <v>165</v>
      </c>
      <c r="B7" s="40"/>
      <c r="C7" s="40"/>
      <c r="D7" s="44">
        <v>120001</v>
      </c>
      <c r="E7" s="44" t="s">
        <v>166</v>
      </c>
      <c r="F7" s="46">
        <f>+F8</f>
        <v>7</v>
      </c>
      <c r="G7" s="46">
        <f>+G8</f>
        <v>7</v>
      </c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</row>
    <row r="8" ht="22.5" customHeight="1" spans="1:33">
      <c r="A8" s="40" t="s">
        <v>165</v>
      </c>
      <c r="B8" s="40" t="s">
        <v>167</v>
      </c>
      <c r="C8" s="40"/>
      <c r="D8" s="44">
        <v>120001</v>
      </c>
      <c r="E8" s="44" t="s">
        <v>168</v>
      </c>
      <c r="F8" s="46">
        <f>+F9</f>
        <v>7</v>
      </c>
      <c r="G8" s="46">
        <f>+G9</f>
        <v>7</v>
      </c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</row>
    <row r="9" ht="22.5" customHeight="1" spans="1:33">
      <c r="A9" s="40" t="s">
        <v>165</v>
      </c>
      <c r="B9" s="40" t="s">
        <v>167</v>
      </c>
      <c r="C9" s="40" t="s">
        <v>169</v>
      </c>
      <c r="D9" s="44">
        <v>120001</v>
      </c>
      <c r="E9" s="44" t="s">
        <v>170</v>
      </c>
      <c r="F9" s="46">
        <f>+SUM(G9:AG9)</f>
        <v>7</v>
      </c>
      <c r="G9" s="46">
        <f>+'9一般公共预算基本支出表（部门预算）'!C18</f>
        <v>7</v>
      </c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7" sqref="A7:B7"/>
    </sheetView>
  </sheetViews>
  <sheetFormatPr defaultColWidth="9" defaultRowHeight="13.5" outlineLevelRow="6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41"/>
      <c r="C1" s="41"/>
      <c r="D1" s="41"/>
      <c r="E1" s="41"/>
      <c r="F1" s="41"/>
      <c r="G1" s="38"/>
      <c r="H1" s="38"/>
    </row>
    <row r="2" ht="33.75" customHeight="1" spans="1:8">
      <c r="A2" s="4" t="s">
        <v>21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39" t="s">
        <v>31</v>
      </c>
    </row>
    <row r="4" ht="23.25" customHeight="1" spans="1:8">
      <c r="A4" s="6" t="s">
        <v>363</v>
      </c>
      <c r="B4" s="6" t="s">
        <v>364</v>
      </c>
      <c r="C4" s="6" t="s">
        <v>365</v>
      </c>
      <c r="D4" s="6" t="s">
        <v>366</v>
      </c>
      <c r="E4" s="6" t="s">
        <v>367</v>
      </c>
      <c r="F4" s="6"/>
      <c r="G4" s="6"/>
      <c r="H4" s="6" t="s">
        <v>368</v>
      </c>
    </row>
    <row r="5" ht="25.5" customHeight="1" spans="1:8">
      <c r="A5" s="6"/>
      <c r="B5" s="6"/>
      <c r="C5" s="6"/>
      <c r="D5" s="6"/>
      <c r="E5" s="6" t="s">
        <v>137</v>
      </c>
      <c r="F5" s="6" t="s">
        <v>369</v>
      </c>
      <c r="G5" s="6" t="s">
        <v>370</v>
      </c>
      <c r="H5" s="6"/>
    </row>
    <row r="6" ht="22.5" customHeight="1" spans="1:8">
      <c r="A6" s="42"/>
      <c r="B6" s="42" t="s">
        <v>135</v>
      </c>
      <c r="C6" s="43">
        <v>0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</row>
    <row r="7" ht="22.5" customHeight="1" spans="1:8">
      <c r="A7" s="44">
        <v>120001</v>
      </c>
      <c r="B7" s="44" t="s">
        <v>3</v>
      </c>
      <c r="C7" s="43">
        <v>0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D7" sqref="D7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41"/>
      <c r="C1" s="41"/>
      <c r="D1" s="41"/>
      <c r="E1" s="41"/>
      <c r="F1" s="41"/>
      <c r="G1" s="38"/>
      <c r="H1" s="38"/>
    </row>
    <row r="2" ht="39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39" t="s">
        <v>31</v>
      </c>
    </row>
    <row r="4" ht="23.25" customHeight="1" spans="1:8">
      <c r="A4" s="6" t="s">
        <v>155</v>
      </c>
      <c r="B4" s="6" t="s">
        <v>156</v>
      </c>
      <c r="C4" s="6" t="s">
        <v>135</v>
      </c>
      <c r="D4" s="6" t="s">
        <v>371</v>
      </c>
      <c r="E4" s="6"/>
      <c r="F4" s="6"/>
      <c r="G4" s="6"/>
      <c r="H4" s="6" t="s">
        <v>158</v>
      </c>
    </row>
    <row r="5" ht="19.5" customHeight="1" spans="1:8">
      <c r="A5" s="6"/>
      <c r="B5" s="6"/>
      <c r="C5" s="6"/>
      <c r="D5" s="6" t="s">
        <v>137</v>
      </c>
      <c r="E5" s="6" t="s">
        <v>214</v>
      </c>
      <c r="F5" s="6"/>
      <c r="G5" s="6" t="s">
        <v>215</v>
      </c>
      <c r="H5" s="6"/>
    </row>
    <row r="6" ht="27.75" customHeight="1" spans="1:8">
      <c r="A6" s="6"/>
      <c r="B6" s="6"/>
      <c r="C6" s="6"/>
      <c r="D6" s="6"/>
      <c r="E6" s="6" t="s">
        <v>193</v>
      </c>
      <c r="F6" s="6" t="s">
        <v>185</v>
      </c>
      <c r="G6" s="6"/>
      <c r="H6" s="6"/>
    </row>
    <row r="7" ht="22.5" customHeight="1" spans="1:8">
      <c r="A7" s="42"/>
      <c r="B7" s="6" t="s">
        <v>135</v>
      </c>
      <c r="C7" s="43">
        <v>0</v>
      </c>
      <c r="D7" s="43">
        <v>0</v>
      </c>
      <c r="E7" s="43"/>
      <c r="F7" s="43"/>
      <c r="G7" s="43"/>
      <c r="H7" s="43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topLeftCell="A13" workbookViewId="0">
      <selection activeCell="B12" sqref="B12"/>
    </sheetView>
  </sheetViews>
  <sheetFormatPr defaultColWidth="9" defaultRowHeight="13.5" outlineLevelCol="1"/>
  <cols>
    <col min="1" max="1" width="9.85833333333333" style="74" customWidth="1"/>
    <col min="2" max="2" width="91.375" style="74" customWidth="1"/>
    <col min="3" max="3" width="9.70833333333333" style="74" customWidth="1"/>
    <col min="4" max="16384" width="9" style="74"/>
  </cols>
  <sheetData>
    <row r="1" s="74" customFormat="1" ht="33" customHeight="1" spans="1:2">
      <c r="A1" s="75" t="s">
        <v>4</v>
      </c>
      <c r="B1" s="75"/>
    </row>
    <row r="2" s="74" customFormat="1" ht="24.75" customHeight="1" spans="1:2">
      <c r="A2" s="75"/>
      <c r="B2" s="75"/>
    </row>
    <row r="3" s="74" customFormat="1" ht="30.75" customHeight="1" spans="1:2">
      <c r="A3" s="76" t="s">
        <v>5</v>
      </c>
      <c r="B3" s="76"/>
    </row>
    <row r="4" s="74" customFormat="1" ht="32.25" customHeight="1" spans="1:2">
      <c r="A4" s="77">
        <v>1</v>
      </c>
      <c r="B4" s="78" t="s">
        <v>6</v>
      </c>
    </row>
    <row r="5" s="74" customFormat="1" ht="32.25" customHeight="1" spans="1:2">
      <c r="A5" s="77">
        <v>2</v>
      </c>
      <c r="B5" s="78" t="s">
        <v>7</v>
      </c>
    </row>
    <row r="6" s="74" customFormat="1" ht="32.25" customHeight="1" spans="1:2">
      <c r="A6" s="77">
        <v>3</v>
      </c>
      <c r="B6" s="78" t="s">
        <v>8</v>
      </c>
    </row>
    <row r="7" s="74" customFormat="1" ht="32.25" customHeight="1" spans="1:2">
      <c r="A7" s="77">
        <v>4</v>
      </c>
      <c r="B7" s="78" t="s">
        <v>9</v>
      </c>
    </row>
    <row r="8" s="74" customFormat="1" ht="32.25" customHeight="1" spans="1:2">
      <c r="A8" s="77">
        <v>5</v>
      </c>
      <c r="B8" s="78" t="s">
        <v>10</v>
      </c>
    </row>
    <row r="9" s="74" customFormat="1" ht="32.25" customHeight="1" spans="1:2">
      <c r="A9" s="77">
        <v>6</v>
      </c>
      <c r="B9" s="78" t="s">
        <v>11</v>
      </c>
    </row>
    <row r="10" s="74" customFormat="1" ht="32.25" customHeight="1" spans="1:2">
      <c r="A10" s="77">
        <v>7</v>
      </c>
      <c r="B10" s="78" t="s">
        <v>12</v>
      </c>
    </row>
    <row r="11" s="74" customFormat="1" ht="32.25" customHeight="1" spans="1:2">
      <c r="A11" s="77">
        <v>8</v>
      </c>
      <c r="B11" s="79" t="s">
        <v>13</v>
      </c>
    </row>
    <row r="12" s="74" customFormat="1" ht="32.25" customHeight="1" spans="1:2">
      <c r="A12" s="77">
        <v>9</v>
      </c>
      <c r="B12" s="79" t="s">
        <v>14</v>
      </c>
    </row>
    <row r="13" s="74" customFormat="1" ht="32.25" customHeight="1" spans="1:2">
      <c r="A13" s="77">
        <v>10</v>
      </c>
      <c r="B13" s="78" t="s">
        <v>15</v>
      </c>
    </row>
    <row r="14" s="74" customFormat="1" ht="32.25" customHeight="1" spans="1:2">
      <c r="A14" s="77">
        <v>11</v>
      </c>
      <c r="B14" s="78" t="s">
        <v>16</v>
      </c>
    </row>
    <row r="15" s="74" customFormat="1" ht="32.25" customHeight="1" spans="1:2">
      <c r="A15" s="77">
        <v>12</v>
      </c>
      <c r="B15" s="78" t="s">
        <v>17</v>
      </c>
    </row>
    <row r="16" s="74" customFormat="1" ht="32.25" customHeight="1" spans="1:2">
      <c r="A16" s="77">
        <v>13</v>
      </c>
      <c r="B16" s="78" t="s">
        <v>18</v>
      </c>
    </row>
    <row r="17" s="74" customFormat="1" ht="32.25" customHeight="1" spans="1:2">
      <c r="A17" s="77">
        <v>14</v>
      </c>
      <c r="B17" s="78" t="s">
        <v>19</v>
      </c>
    </row>
    <row r="18" s="74" customFormat="1" ht="32.25" customHeight="1" spans="1:2">
      <c r="A18" s="77">
        <v>15</v>
      </c>
      <c r="B18" s="78" t="s">
        <v>20</v>
      </c>
    </row>
    <row r="19" s="74" customFormat="1" ht="32.25" customHeight="1" spans="1:2">
      <c r="A19" s="77">
        <v>16</v>
      </c>
      <c r="B19" s="78" t="s">
        <v>21</v>
      </c>
    </row>
    <row r="20" s="74" customFormat="1" ht="32.25" customHeight="1" spans="1:2">
      <c r="A20" s="77">
        <v>17</v>
      </c>
      <c r="B20" s="78" t="s">
        <v>22</v>
      </c>
    </row>
    <row r="21" s="74" customFormat="1" ht="32.25" customHeight="1" spans="1:2">
      <c r="A21" s="77">
        <v>18</v>
      </c>
      <c r="B21" s="78" t="s">
        <v>23</v>
      </c>
    </row>
    <row r="22" s="74" customFormat="1" ht="32.25" customHeight="1" spans="1:2">
      <c r="A22" s="77">
        <v>19</v>
      </c>
      <c r="B22" s="78" t="s">
        <v>24</v>
      </c>
    </row>
    <row r="23" s="74" customFormat="1" ht="32.25" customHeight="1" spans="1:2">
      <c r="A23" s="77">
        <v>20</v>
      </c>
      <c r="B23" s="78" t="s">
        <v>25</v>
      </c>
    </row>
    <row r="24" s="74" customFormat="1" ht="32.25" customHeight="1" spans="1:2">
      <c r="A24" s="77">
        <v>21</v>
      </c>
      <c r="B24" s="78" t="s">
        <v>26</v>
      </c>
    </row>
    <row r="25" s="74" customFormat="1" ht="32.25" customHeight="1" spans="1:2">
      <c r="A25" s="77">
        <v>22</v>
      </c>
      <c r="B25" s="78" t="s">
        <v>27</v>
      </c>
    </row>
    <row r="26" s="74" customFormat="1" ht="32.25" customHeight="1" spans="1:2">
      <c r="A26" s="77">
        <v>23</v>
      </c>
      <c r="B26" s="78" t="s">
        <v>28</v>
      </c>
    </row>
    <row r="27" s="74" customFormat="1" ht="32.25" customHeight="1" spans="1:2">
      <c r="A27" s="77">
        <v>24</v>
      </c>
      <c r="B27" s="78" t="s">
        <v>29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F6" sqref="F6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38"/>
      <c r="T1" s="38"/>
    </row>
    <row r="2" ht="47.25" customHeight="1" spans="1:20">
      <c r="A2" s="4" t="s">
        <v>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1"/>
      <c r="S2" s="41"/>
      <c r="T2" s="41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39" t="s">
        <v>31</v>
      </c>
      <c r="T3" s="39"/>
    </row>
    <row r="4" ht="27.75" customHeight="1" spans="1:20">
      <c r="A4" s="6" t="s">
        <v>154</v>
      </c>
      <c r="B4" s="6"/>
      <c r="C4" s="6"/>
      <c r="D4" s="6" t="s">
        <v>174</v>
      </c>
      <c r="E4" s="6" t="s">
        <v>175</v>
      </c>
      <c r="F4" s="6" t="s">
        <v>176</v>
      </c>
      <c r="G4" s="6" t="s">
        <v>177</v>
      </c>
      <c r="H4" s="6" t="s">
        <v>178</v>
      </c>
      <c r="I4" s="6" t="s">
        <v>179</v>
      </c>
      <c r="J4" s="6" t="s">
        <v>180</v>
      </c>
      <c r="K4" s="6" t="s">
        <v>181</v>
      </c>
      <c r="L4" s="6" t="s">
        <v>182</v>
      </c>
      <c r="M4" s="6" t="s">
        <v>183</v>
      </c>
      <c r="N4" s="6" t="s">
        <v>184</v>
      </c>
      <c r="O4" s="6" t="s">
        <v>185</v>
      </c>
      <c r="P4" s="6" t="s">
        <v>186</v>
      </c>
      <c r="Q4" s="6" t="s">
        <v>187</v>
      </c>
      <c r="R4" s="6" t="s">
        <v>188</v>
      </c>
      <c r="S4" s="6" t="s">
        <v>189</v>
      </c>
      <c r="T4" s="6" t="s">
        <v>190</v>
      </c>
    </row>
    <row r="5" ht="19.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42"/>
      <c r="B6" s="42"/>
      <c r="C6" s="42"/>
      <c r="D6" s="42"/>
      <c r="E6" s="42" t="s">
        <v>135</v>
      </c>
      <c r="F6" s="43">
        <v>0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G6" sqref="G6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38"/>
      <c r="T1" s="38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39" t="s">
        <v>31</v>
      </c>
      <c r="T3" s="39"/>
    </row>
    <row r="4" ht="29.25" customHeight="1" spans="1:20">
      <c r="A4" s="6" t="s">
        <v>154</v>
      </c>
      <c r="B4" s="6"/>
      <c r="C4" s="6"/>
      <c r="D4" s="6" t="s">
        <v>174</v>
      </c>
      <c r="E4" s="6" t="s">
        <v>175</v>
      </c>
      <c r="F4" s="6" t="s">
        <v>192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193</v>
      </c>
      <c r="I5" s="6" t="s">
        <v>194</v>
      </c>
      <c r="J5" s="6" t="s">
        <v>185</v>
      </c>
      <c r="K5" s="6" t="s">
        <v>135</v>
      </c>
      <c r="L5" s="6" t="s">
        <v>196</v>
      </c>
      <c r="M5" s="6" t="s">
        <v>197</v>
      </c>
      <c r="N5" s="6" t="s">
        <v>187</v>
      </c>
      <c r="O5" s="6" t="s">
        <v>198</v>
      </c>
      <c r="P5" s="6" t="s">
        <v>199</v>
      </c>
      <c r="Q5" s="6" t="s">
        <v>200</v>
      </c>
      <c r="R5" s="6" t="s">
        <v>183</v>
      </c>
      <c r="S5" s="6" t="s">
        <v>186</v>
      </c>
      <c r="T5" s="6" t="s">
        <v>190</v>
      </c>
    </row>
    <row r="6" ht="22.5" customHeight="1" spans="1:20">
      <c r="A6" s="42"/>
      <c r="B6" s="42"/>
      <c r="C6" s="42"/>
      <c r="D6" s="42"/>
      <c r="E6" s="42" t="s">
        <v>135</v>
      </c>
      <c r="F6" s="43">
        <v>0</v>
      </c>
      <c r="G6" s="43">
        <v>0</v>
      </c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F34" sqref="F34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41"/>
      <c r="C1" s="41"/>
      <c r="D1" s="41"/>
      <c r="E1" s="41"/>
      <c r="F1" s="41"/>
      <c r="G1" s="41"/>
      <c r="H1" s="38"/>
    </row>
    <row r="2" ht="39" customHeight="1" spans="1:8">
      <c r="A2" s="4" t="s">
        <v>372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39" t="s">
        <v>31</v>
      </c>
    </row>
    <row r="4" ht="19.5" customHeight="1" spans="1:8">
      <c r="A4" s="6" t="s">
        <v>155</v>
      </c>
      <c r="B4" s="6" t="s">
        <v>156</v>
      </c>
      <c r="C4" s="6" t="s">
        <v>135</v>
      </c>
      <c r="D4" s="6" t="s">
        <v>373</v>
      </c>
      <c r="E4" s="6"/>
      <c r="F4" s="6"/>
      <c r="G4" s="6"/>
      <c r="H4" s="6" t="s">
        <v>158</v>
      </c>
    </row>
    <row r="5" ht="23.25" customHeight="1" spans="1:8">
      <c r="A5" s="6"/>
      <c r="B5" s="6"/>
      <c r="C5" s="6"/>
      <c r="D5" s="6" t="s">
        <v>137</v>
      </c>
      <c r="E5" s="6" t="s">
        <v>214</v>
      </c>
      <c r="F5" s="6"/>
      <c r="G5" s="6" t="s">
        <v>215</v>
      </c>
      <c r="H5" s="6"/>
    </row>
    <row r="6" ht="23.25" customHeight="1" spans="1:8">
      <c r="A6" s="6"/>
      <c r="B6" s="6"/>
      <c r="C6" s="6"/>
      <c r="D6" s="6"/>
      <c r="E6" s="6" t="s">
        <v>193</v>
      </c>
      <c r="F6" s="6" t="s">
        <v>185</v>
      </c>
      <c r="G6" s="6"/>
      <c r="H6" s="6"/>
    </row>
    <row r="7" ht="22.5" customHeight="1" spans="1:8">
      <c r="A7" s="42"/>
      <c r="B7" s="6" t="s">
        <v>135</v>
      </c>
      <c r="C7" s="43">
        <v>0</v>
      </c>
      <c r="D7" s="43">
        <v>0</v>
      </c>
      <c r="E7" s="43"/>
      <c r="F7" s="43"/>
      <c r="G7" s="43"/>
      <c r="H7" s="4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D7" sqref="D7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41"/>
      <c r="C1" s="41"/>
      <c r="D1" s="41"/>
      <c r="E1" s="41"/>
      <c r="F1" s="41"/>
      <c r="G1" s="41"/>
      <c r="H1" s="38"/>
    </row>
    <row r="2" ht="39" customHeight="1" spans="1:8">
      <c r="A2" s="4" t="s">
        <v>26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39" t="s">
        <v>31</v>
      </c>
    </row>
    <row r="4" ht="21" customHeight="1" spans="1:8">
      <c r="A4" s="6" t="s">
        <v>155</v>
      </c>
      <c r="B4" s="6" t="s">
        <v>156</v>
      </c>
      <c r="C4" s="6" t="s">
        <v>135</v>
      </c>
      <c r="D4" s="6" t="s">
        <v>374</v>
      </c>
      <c r="E4" s="6"/>
      <c r="F4" s="6"/>
      <c r="G4" s="6"/>
      <c r="H4" s="6" t="s">
        <v>158</v>
      </c>
    </row>
    <row r="5" ht="18.75" customHeight="1" spans="1:8">
      <c r="A5" s="6"/>
      <c r="B5" s="6"/>
      <c r="C5" s="6"/>
      <c r="D5" s="6" t="s">
        <v>137</v>
      </c>
      <c r="E5" s="6" t="s">
        <v>214</v>
      </c>
      <c r="F5" s="6"/>
      <c r="G5" s="6" t="s">
        <v>215</v>
      </c>
      <c r="H5" s="6"/>
    </row>
    <row r="6" ht="24" customHeight="1" spans="1:8">
      <c r="A6" s="6"/>
      <c r="B6" s="6"/>
      <c r="C6" s="6"/>
      <c r="D6" s="6"/>
      <c r="E6" s="6" t="s">
        <v>193</v>
      </c>
      <c r="F6" s="6" t="s">
        <v>185</v>
      </c>
      <c r="G6" s="6"/>
      <c r="H6" s="6"/>
    </row>
    <row r="7" ht="22.5" customHeight="1" spans="1:8">
      <c r="A7" s="42"/>
      <c r="B7" s="6" t="s">
        <v>135</v>
      </c>
      <c r="C7" s="43">
        <v>0</v>
      </c>
      <c r="D7" s="43">
        <v>0</v>
      </c>
      <c r="E7" s="43"/>
      <c r="F7" s="43"/>
      <c r="G7" s="43"/>
      <c r="H7" s="4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A8" sqref="A8:B8"/>
    </sheetView>
  </sheetViews>
  <sheetFormatPr defaultColWidth="9" defaultRowHeight="13.5" outlineLevelRow="7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38"/>
      <c r="N1" s="38"/>
    </row>
    <row r="2" ht="45.75" customHeight="1" spans="1:14">
      <c r="A2" s="4" t="s">
        <v>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39" t="s">
        <v>31</v>
      </c>
      <c r="N3" s="39"/>
    </row>
    <row r="4" ht="26.25" customHeight="1" spans="1:14">
      <c r="A4" s="6" t="s">
        <v>174</v>
      </c>
      <c r="B4" s="6" t="s">
        <v>375</v>
      </c>
      <c r="C4" s="6" t="s">
        <v>376</v>
      </c>
      <c r="D4" s="6"/>
      <c r="E4" s="6"/>
      <c r="F4" s="6"/>
      <c r="G4" s="6"/>
      <c r="H4" s="6"/>
      <c r="I4" s="6"/>
      <c r="J4" s="6"/>
      <c r="K4" s="6"/>
      <c r="L4" s="6"/>
      <c r="M4" s="6" t="s">
        <v>377</v>
      </c>
      <c r="N4" s="6"/>
    </row>
    <row r="5" ht="32.25" customHeight="1" spans="1:14">
      <c r="A5" s="6"/>
      <c r="B5" s="6"/>
      <c r="C5" s="6" t="s">
        <v>378</v>
      </c>
      <c r="D5" s="6" t="s">
        <v>138</v>
      </c>
      <c r="E5" s="6"/>
      <c r="F5" s="6"/>
      <c r="G5" s="6"/>
      <c r="H5" s="6"/>
      <c r="I5" s="6"/>
      <c r="J5" s="6" t="s">
        <v>379</v>
      </c>
      <c r="K5" s="6" t="s">
        <v>140</v>
      </c>
      <c r="L5" s="6" t="s">
        <v>141</v>
      </c>
      <c r="M5" s="6" t="s">
        <v>380</v>
      </c>
      <c r="N5" s="6" t="s">
        <v>381</v>
      </c>
    </row>
    <row r="6" ht="45" customHeight="1" spans="1:14">
      <c r="A6" s="6"/>
      <c r="B6" s="6"/>
      <c r="C6" s="6"/>
      <c r="D6" s="6" t="s">
        <v>382</v>
      </c>
      <c r="E6" s="6" t="s">
        <v>383</v>
      </c>
      <c r="F6" s="6" t="s">
        <v>384</v>
      </c>
      <c r="G6" s="6" t="s">
        <v>385</v>
      </c>
      <c r="H6" s="6" t="s">
        <v>386</v>
      </c>
      <c r="I6" s="6" t="s">
        <v>387</v>
      </c>
      <c r="J6" s="6"/>
      <c r="K6" s="6"/>
      <c r="L6" s="6"/>
      <c r="M6" s="6"/>
      <c r="N6" s="6"/>
    </row>
    <row r="7" ht="22.5" customHeight="1" spans="1:14">
      <c r="A7" s="42"/>
      <c r="B7" s="6" t="s">
        <v>135</v>
      </c>
      <c r="C7" s="43">
        <f>+D7</f>
        <v>6</v>
      </c>
      <c r="D7" s="43">
        <f>+D8</f>
        <v>6</v>
      </c>
      <c r="E7" s="43">
        <f>+E8</f>
        <v>6</v>
      </c>
      <c r="F7" s="43"/>
      <c r="G7" s="43"/>
      <c r="H7" s="43"/>
      <c r="I7" s="43"/>
      <c r="J7" s="43"/>
      <c r="K7" s="43"/>
      <c r="L7" s="43"/>
      <c r="M7" s="43">
        <f>+M8</f>
        <v>6</v>
      </c>
      <c r="N7" s="43"/>
    </row>
    <row r="8" ht="22.5" customHeight="1" spans="1:14">
      <c r="A8" s="44">
        <v>120001</v>
      </c>
      <c r="B8" s="44" t="s">
        <v>3</v>
      </c>
      <c r="C8" s="43">
        <f>+D8</f>
        <v>6</v>
      </c>
      <c r="D8" s="43">
        <f>+E8</f>
        <v>6</v>
      </c>
      <c r="E8" s="43">
        <v>6</v>
      </c>
      <c r="F8" s="43"/>
      <c r="G8" s="43"/>
      <c r="H8" s="43"/>
      <c r="I8" s="43"/>
      <c r="J8" s="43"/>
      <c r="K8" s="43"/>
      <c r="L8" s="43"/>
      <c r="M8" s="43">
        <v>6</v>
      </c>
      <c r="N8" s="43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A7" sqref="A7:A16"/>
    </sheetView>
  </sheetViews>
  <sheetFormatPr defaultColWidth="9" defaultRowHeight="13.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8"/>
    </row>
    <row r="2" ht="38.25" customHeight="1" spans="1:13">
      <c r="A2" s="2"/>
      <c r="B2" s="2"/>
      <c r="C2" s="24" t="s">
        <v>388</v>
      </c>
      <c r="D2" s="24"/>
      <c r="E2" s="24"/>
      <c r="F2" s="24"/>
      <c r="G2" s="24"/>
      <c r="H2" s="24"/>
      <c r="I2" s="24"/>
      <c r="J2" s="24"/>
      <c r="K2" s="24"/>
      <c r="L2" s="24"/>
      <c r="M2" s="24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39" t="s">
        <v>31</v>
      </c>
      <c r="M3" s="39"/>
    </row>
    <row r="4" ht="33.75" customHeight="1" spans="1:13">
      <c r="A4" s="6" t="s">
        <v>174</v>
      </c>
      <c r="B4" s="6" t="s">
        <v>389</v>
      </c>
      <c r="C4" s="6" t="s">
        <v>390</v>
      </c>
      <c r="D4" s="6" t="s">
        <v>391</v>
      </c>
      <c r="E4" s="6" t="s">
        <v>392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393</v>
      </c>
      <c r="F5" s="6" t="s">
        <v>394</v>
      </c>
      <c r="G5" s="6" t="s">
        <v>395</v>
      </c>
      <c r="H5" s="6" t="s">
        <v>396</v>
      </c>
      <c r="I5" s="6" t="s">
        <v>397</v>
      </c>
      <c r="J5" s="6" t="s">
        <v>398</v>
      </c>
      <c r="K5" s="6" t="s">
        <v>399</v>
      </c>
      <c r="L5" s="6" t="s">
        <v>400</v>
      </c>
      <c r="M5" s="6" t="s">
        <v>401</v>
      </c>
    </row>
    <row r="6" ht="28.5" customHeight="1" spans="1:13">
      <c r="A6" s="25" t="s">
        <v>402</v>
      </c>
      <c r="B6" s="26" t="s">
        <v>3</v>
      </c>
      <c r="C6" s="27" t="s">
        <v>403</v>
      </c>
      <c r="D6" s="28"/>
      <c r="E6" s="28"/>
      <c r="F6" s="28"/>
      <c r="G6" s="28"/>
      <c r="H6" s="28"/>
      <c r="I6" s="28"/>
      <c r="J6" s="28"/>
      <c r="K6" s="28"/>
      <c r="L6" s="28"/>
      <c r="M6" s="40"/>
    </row>
    <row r="7" s="23" customFormat="1" ht="28.5" customHeight="1" spans="1:13">
      <c r="A7" s="29" t="s">
        <v>402</v>
      </c>
      <c r="B7" s="30" t="s">
        <v>404</v>
      </c>
      <c r="C7" s="29" t="s">
        <v>405</v>
      </c>
      <c r="D7" s="29" t="s">
        <v>168</v>
      </c>
      <c r="E7" s="31" t="s">
        <v>406</v>
      </c>
      <c r="F7" s="32" t="s">
        <v>407</v>
      </c>
      <c r="G7" s="32" t="s">
        <v>168</v>
      </c>
      <c r="H7" s="33">
        <v>1</v>
      </c>
      <c r="I7" s="32" t="s">
        <v>408</v>
      </c>
      <c r="J7" s="32" t="s">
        <v>409</v>
      </c>
      <c r="K7" s="32" t="s">
        <v>410</v>
      </c>
      <c r="L7" s="32" t="s">
        <v>411</v>
      </c>
      <c r="M7" s="40"/>
    </row>
    <row r="8" s="23" customFormat="1" ht="28.5" customHeight="1" spans="1:13">
      <c r="A8" s="34"/>
      <c r="B8" s="35"/>
      <c r="C8" s="34"/>
      <c r="D8" s="34"/>
      <c r="E8" s="31"/>
      <c r="F8" s="32" t="s">
        <v>412</v>
      </c>
      <c r="G8" s="32" t="s">
        <v>168</v>
      </c>
      <c r="H8" s="32" t="s">
        <v>413</v>
      </c>
      <c r="I8" s="32" t="s">
        <v>414</v>
      </c>
      <c r="J8" s="32" t="s">
        <v>409</v>
      </c>
      <c r="K8" s="32" t="s">
        <v>410</v>
      </c>
      <c r="L8" s="32" t="s">
        <v>411</v>
      </c>
      <c r="M8" s="40"/>
    </row>
    <row r="9" s="23" customFormat="1" ht="28.5" customHeight="1" spans="1:13">
      <c r="A9" s="34"/>
      <c r="B9" s="35"/>
      <c r="C9" s="34"/>
      <c r="D9" s="34"/>
      <c r="E9" s="31"/>
      <c r="F9" s="32" t="s">
        <v>415</v>
      </c>
      <c r="G9" s="32" t="s">
        <v>168</v>
      </c>
      <c r="H9" s="32" t="s">
        <v>413</v>
      </c>
      <c r="I9" s="32" t="s">
        <v>416</v>
      </c>
      <c r="J9" s="32" t="s">
        <v>409</v>
      </c>
      <c r="K9" s="32" t="s">
        <v>410</v>
      </c>
      <c r="L9" s="32" t="s">
        <v>411</v>
      </c>
      <c r="M9" s="40"/>
    </row>
    <row r="10" ht="28.5" customHeight="1" spans="1:13">
      <c r="A10" s="34"/>
      <c r="B10" s="35"/>
      <c r="C10" s="34"/>
      <c r="D10" s="34"/>
      <c r="E10" s="31" t="s">
        <v>417</v>
      </c>
      <c r="F10" s="32" t="s">
        <v>418</v>
      </c>
      <c r="G10" s="32" t="s">
        <v>168</v>
      </c>
      <c r="H10" s="32" t="s">
        <v>413</v>
      </c>
      <c r="I10" s="32" t="s">
        <v>419</v>
      </c>
      <c r="J10" s="32" t="s">
        <v>409</v>
      </c>
      <c r="K10" s="32" t="s">
        <v>410</v>
      </c>
      <c r="L10" s="32" t="s">
        <v>411</v>
      </c>
      <c r="M10" s="40"/>
    </row>
    <row r="11" ht="28.5" customHeight="1" spans="1:13">
      <c r="A11" s="34"/>
      <c r="B11" s="35"/>
      <c r="C11" s="34"/>
      <c r="D11" s="34"/>
      <c r="E11" s="31"/>
      <c r="F11" s="32" t="s">
        <v>420</v>
      </c>
      <c r="G11" s="32" t="s">
        <v>168</v>
      </c>
      <c r="H11" s="32" t="s">
        <v>413</v>
      </c>
      <c r="I11" s="32" t="s">
        <v>421</v>
      </c>
      <c r="J11" s="32" t="s">
        <v>409</v>
      </c>
      <c r="K11" s="32" t="s">
        <v>410</v>
      </c>
      <c r="L11" s="32" t="s">
        <v>411</v>
      </c>
      <c r="M11" s="40"/>
    </row>
    <row r="12" ht="28.5" customHeight="1" spans="1:13">
      <c r="A12" s="34"/>
      <c r="B12" s="35"/>
      <c r="C12" s="34"/>
      <c r="D12" s="34"/>
      <c r="E12" s="31"/>
      <c r="F12" s="32" t="s">
        <v>422</v>
      </c>
      <c r="G12" s="32" t="s">
        <v>168</v>
      </c>
      <c r="H12" s="32" t="s">
        <v>413</v>
      </c>
      <c r="I12" s="32" t="s">
        <v>423</v>
      </c>
      <c r="J12" s="32" t="s">
        <v>409</v>
      </c>
      <c r="K12" s="32" t="s">
        <v>410</v>
      </c>
      <c r="L12" s="32" t="s">
        <v>411</v>
      </c>
      <c r="M12" s="40"/>
    </row>
    <row r="13" ht="28.5" customHeight="1" spans="1:13">
      <c r="A13" s="34"/>
      <c r="B13" s="35"/>
      <c r="C13" s="34"/>
      <c r="D13" s="34"/>
      <c r="E13" s="31"/>
      <c r="F13" s="32" t="s">
        <v>424</v>
      </c>
      <c r="G13" s="32" t="s">
        <v>168</v>
      </c>
      <c r="H13" s="32" t="s">
        <v>425</v>
      </c>
      <c r="I13" s="32" t="s">
        <v>426</v>
      </c>
      <c r="J13" s="32" t="s">
        <v>409</v>
      </c>
      <c r="K13" s="32" t="s">
        <v>427</v>
      </c>
      <c r="L13" s="32" t="s">
        <v>411</v>
      </c>
      <c r="M13" s="40"/>
    </row>
    <row r="14" ht="28.5" customHeight="1" spans="1:13">
      <c r="A14" s="34"/>
      <c r="B14" s="35"/>
      <c r="C14" s="34"/>
      <c r="D14" s="34"/>
      <c r="E14" s="31"/>
      <c r="F14" s="32" t="s">
        <v>428</v>
      </c>
      <c r="G14" s="32" t="s">
        <v>168</v>
      </c>
      <c r="H14" s="32" t="s">
        <v>425</v>
      </c>
      <c r="I14" s="32" t="s">
        <v>426</v>
      </c>
      <c r="J14" s="32" t="s">
        <v>409</v>
      </c>
      <c r="K14" s="32" t="s">
        <v>427</v>
      </c>
      <c r="L14" s="32" t="s">
        <v>411</v>
      </c>
      <c r="M14" s="40"/>
    </row>
    <row r="15" ht="28.5" customHeight="1" spans="1:13">
      <c r="A15" s="34"/>
      <c r="B15" s="35"/>
      <c r="C15" s="34"/>
      <c r="D15" s="34"/>
      <c r="E15" s="31"/>
      <c r="F15" s="32" t="s">
        <v>429</v>
      </c>
      <c r="G15" s="32" t="s">
        <v>168</v>
      </c>
      <c r="H15" s="32" t="s">
        <v>425</v>
      </c>
      <c r="I15" s="32" t="s">
        <v>426</v>
      </c>
      <c r="J15" s="32" t="s">
        <v>409</v>
      </c>
      <c r="K15" s="32" t="s">
        <v>427</v>
      </c>
      <c r="L15" s="32" t="s">
        <v>411</v>
      </c>
      <c r="M15" s="40"/>
    </row>
    <row r="16" ht="28.5" customHeight="1" spans="1:13">
      <c r="A16" s="36"/>
      <c r="B16" s="37"/>
      <c r="C16" s="36"/>
      <c r="D16" s="36"/>
      <c r="E16" s="31" t="s">
        <v>430</v>
      </c>
      <c r="F16" s="32" t="s">
        <v>431</v>
      </c>
      <c r="G16" s="32" t="s">
        <v>168</v>
      </c>
      <c r="H16" s="32" t="s">
        <v>432</v>
      </c>
      <c r="I16" s="32" t="s">
        <v>433</v>
      </c>
      <c r="J16" s="32" t="s">
        <v>409</v>
      </c>
      <c r="K16" s="32" t="s">
        <v>434</v>
      </c>
      <c r="L16" s="32" t="s">
        <v>411</v>
      </c>
      <c r="M16" s="40"/>
    </row>
  </sheetData>
  <mergeCells count="14">
    <mergeCell ref="C2:M2"/>
    <mergeCell ref="A3:K3"/>
    <mergeCell ref="L3:M3"/>
    <mergeCell ref="E4:M4"/>
    <mergeCell ref="A4:A5"/>
    <mergeCell ref="A7:A16"/>
    <mergeCell ref="B4:B5"/>
    <mergeCell ref="B7:B16"/>
    <mergeCell ref="C4:C5"/>
    <mergeCell ref="C7:C16"/>
    <mergeCell ref="D4:D5"/>
    <mergeCell ref="D7:D16"/>
    <mergeCell ref="E7:E9"/>
    <mergeCell ref="E10:E1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tabSelected="1" workbookViewId="0">
      <selection activeCell="R13" sqref="R13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21"/>
    </row>
    <row r="2" ht="42" customHeight="1" spans="1:18">
      <c r="A2" s="4" t="s">
        <v>435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22" t="s">
        <v>31</v>
      </c>
      <c r="R3" s="22"/>
    </row>
    <row r="4" ht="21.75" customHeight="1" spans="1:18">
      <c r="A4" s="6" t="s">
        <v>363</v>
      </c>
      <c r="B4" s="6" t="s">
        <v>364</v>
      </c>
      <c r="C4" s="6" t="s">
        <v>436</v>
      </c>
      <c r="D4" s="6"/>
      <c r="E4" s="6"/>
      <c r="F4" s="6"/>
      <c r="G4" s="6"/>
      <c r="H4" s="6"/>
      <c r="I4" s="6"/>
      <c r="J4" s="6" t="s">
        <v>437</v>
      </c>
      <c r="K4" s="6" t="s">
        <v>438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390</v>
      </c>
      <c r="D5" s="6" t="s">
        <v>439</v>
      </c>
      <c r="E5" s="6"/>
      <c r="F5" s="6"/>
      <c r="G5" s="6"/>
      <c r="H5" s="6" t="s">
        <v>440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138</v>
      </c>
      <c r="E6" s="6" t="s">
        <v>441</v>
      </c>
      <c r="F6" s="6" t="s">
        <v>142</v>
      </c>
      <c r="G6" s="6" t="s">
        <v>442</v>
      </c>
      <c r="H6" s="6" t="s">
        <v>157</v>
      </c>
      <c r="I6" s="6" t="s">
        <v>158</v>
      </c>
      <c r="J6" s="6"/>
      <c r="K6" s="6" t="s">
        <v>393</v>
      </c>
      <c r="L6" s="6" t="s">
        <v>394</v>
      </c>
      <c r="M6" s="6" t="s">
        <v>395</v>
      </c>
      <c r="N6" s="6" t="s">
        <v>400</v>
      </c>
      <c r="O6" s="6" t="s">
        <v>396</v>
      </c>
      <c r="P6" s="6" t="s">
        <v>443</v>
      </c>
      <c r="Q6" s="6" t="s">
        <v>444</v>
      </c>
      <c r="R6" s="6" t="s">
        <v>401</v>
      </c>
    </row>
    <row r="7" s="1" customFormat="1" ht="30.75" customHeight="1" spans="1:18">
      <c r="A7" s="7" t="s">
        <v>402</v>
      </c>
      <c r="B7" s="8" t="s">
        <v>3</v>
      </c>
      <c r="C7" s="9">
        <f>+D7</f>
        <v>73.43</v>
      </c>
      <c r="D7" s="9">
        <f>+'2收入总表'!C8</f>
        <v>73.43</v>
      </c>
      <c r="E7" s="9"/>
      <c r="F7" s="9"/>
      <c r="G7" s="9"/>
      <c r="H7" s="9">
        <f>+D7-I7</f>
        <v>67.43</v>
      </c>
      <c r="I7" s="9">
        <v>6</v>
      </c>
      <c r="J7" s="8" t="s">
        <v>445</v>
      </c>
      <c r="K7" s="17" t="s">
        <v>446</v>
      </c>
      <c r="L7" s="17" t="s">
        <v>447</v>
      </c>
      <c r="M7" s="18" t="s">
        <v>448</v>
      </c>
      <c r="N7" s="18" t="s">
        <v>449</v>
      </c>
      <c r="O7" s="18" t="s">
        <v>450</v>
      </c>
      <c r="P7" s="18" t="s">
        <v>451</v>
      </c>
      <c r="Q7" s="18" t="s">
        <v>411</v>
      </c>
      <c r="R7" s="18" t="s">
        <v>452</v>
      </c>
    </row>
    <row r="8" s="1" customFormat="1" ht="30.75" customHeight="1" spans="1:18">
      <c r="A8" s="10"/>
      <c r="B8" s="11"/>
      <c r="C8" s="12"/>
      <c r="D8" s="12"/>
      <c r="E8" s="12"/>
      <c r="F8" s="12"/>
      <c r="G8" s="12"/>
      <c r="H8" s="12"/>
      <c r="I8" s="12"/>
      <c r="J8" s="11"/>
      <c r="K8" s="19"/>
      <c r="L8" s="19"/>
      <c r="M8" s="18" t="s">
        <v>453</v>
      </c>
      <c r="N8" s="18" t="s">
        <v>454</v>
      </c>
      <c r="O8" s="18" t="s">
        <v>455</v>
      </c>
      <c r="P8" s="18" t="s">
        <v>451</v>
      </c>
      <c r="Q8" s="18" t="s">
        <v>411</v>
      </c>
      <c r="R8" s="18"/>
    </row>
    <row r="9" s="1" customFormat="1" ht="30.75" customHeight="1" spans="1:18">
      <c r="A9" s="10"/>
      <c r="B9" s="11"/>
      <c r="C9" s="12"/>
      <c r="D9" s="12"/>
      <c r="E9" s="12"/>
      <c r="F9" s="12"/>
      <c r="G9" s="12"/>
      <c r="H9" s="12"/>
      <c r="I9" s="12"/>
      <c r="J9" s="11"/>
      <c r="K9" s="20"/>
      <c r="L9" s="20"/>
      <c r="M9" s="18" t="s">
        <v>456</v>
      </c>
      <c r="N9" s="18" t="s">
        <v>457</v>
      </c>
      <c r="O9" s="18" t="s">
        <v>458</v>
      </c>
      <c r="P9" s="18" t="s">
        <v>451</v>
      </c>
      <c r="Q9" s="18" t="s">
        <v>411</v>
      </c>
      <c r="R9" s="18"/>
    </row>
    <row r="10" s="1" customFormat="1" ht="30.75" customHeight="1" spans="1:18">
      <c r="A10" s="10"/>
      <c r="B10" s="11"/>
      <c r="C10" s="12"/>
      <c r="D10" s="12"/>
      <c r="E10" s="12"/>
      <c r="F10" s="12"/>
      <c r="G10" s="12"/>
      <c r="H10" s="12"/>
      <c r="I10" s="12"/>
      <c r="J10" s="11"/>
      <c r="K10" s="17" t="s">
        <v>417</v>
      </c>
      <c r="L10" s="17" t="s">
        <v>459</v>
      </c>
      <c r="M10" s="18" t="s">
        <v>460</v>
      </c>
      <c r="N10" s="18" t="s">
        <v>461</v>
      </c>
      <c r="O10" s="18" t="s">
        <v>462</v>
      </c>
      <c r="P10" s="18" t="s">
        <v>451</v>
      </c>
      <c r="Q10" s="18" t="s">
        <v>411</v>
      </c>
      <c r="R10" s="18" t="s">
        <v>463</v>
      </c>
    </row>
    <row r="11" ht="30.75" customHeight="1" spans="1:18">
      <c r="A11" s="10"/>
      <c r="B11" s="11"/>
      <c r="C11" s="12"/>
      <c r="D11" s="12"/>
      <c r="E11" s="12"/>
      <c r="F11" s="12"/>
      <c r="G11" s="12"/>
      <c r="H11" s="12"/>
      <c r="I11" s="12"/>
      <c r="J11" s="11"/>
      <c r="K11" s="20"/>
      <c r="L11" s="20"/>
      <c r="M11" s="18" t="s">
        <v>464</v>
      </c>
      <c r="N11" s="18" t="s">
        <v>465</v>
      </c>
      <c r="O11" s="18" t="s">
        <v>462</v>
      </c>
      <c r="P11" s="18" t="s">
        <v>451</v>
      </c>
      <c r="Q11" s="18" t="s">
        <v>411</v>
      </c>
      <c r="R11" s="18"/>
    </row>
    <row r="12" ht="30.75" customHeight="1" spans="1:18">
      <c r="A12" s="10"/>
      <c r="B12" s="11"/>
      <c r="C12" s="12"/>
      <c r="D12" s="12"/>
      <c r="E12" s="12"/>
      <c r="F12" s="12"/>
      <c r="G12" s="12"/>
      <c r="H12" s="12"/>
      <c r="I12" s="12"/>
      <c r="J12" s="11"/>
      <c r="K12" s="17" t="s">
        <v>406</v>
      </c>
      <c r="L12" s="18" t="s">
        <v>466</v>
      </c>
      <c r="M12" s="18" t="s">
        <v>467</v>
      </c>
      <c r="N12" s="18" t="s">
        <v>468</v>
      </c>
      <c r="O12" s="18" t="s">
        <v>469</v>
      </c>
      <c r="P12" s="18" t="s">
        <v>451</v>
      </c>
      <c r="Q12" s="18" t="s">
        <v>411</v>
      </c>
      <c r="R12" s="18"/>
    </row>
    <row r="13" ht="30.75" customHeight="1" spans="1:18">
      <c r="A13" s="10"/>
      <c r="B13" s="11"/>
      <c r="C13" s="12"/>
      <c r="D13" s="12"/>
      <c r="E13" s="12"/>
      <c r="F13" s="12"/>
      <c r="G13" s="12"/>
      <c r="H13" s="12"/>
      <c r="I13" s="12"/>
      <c r="J13" s="11"/>
      <c r="K13" s="19"/>
      <c r="L13" s="18" t="s">
        <v>470</v>
      </c>
      <c r="M13" s="18" t="s">
        <v>471</v>
      </c>
      <c r="N13" s="18" t="s">
        <v>472</v>
      </c>
      <c r="O13" s="18" t="s">
        <v>473</v>
      </c>
      <c r="P13" s="18" t="s">
        <v>451</v>
      </c>
      <c r="Q13" s="18" t="s">
        <v>474</v>
      </c>
      <c r="R13" s="18" t="s">
        <v>475</v>
      </c>
    </row>
    <row r="14" ht="30.75" customHeight="1" spans="1:18">
      <c r="A14" s="13"/>
      <c r="B14" s="14"/>
      <c r="C14" s="15"/>
      <c r="D14" s="15"/>
      <c r="E14" s="15"/>
      <c r="F14" s="15"/>
      <c r="G14" s="15"/>
      <c r="H14" s="15"/>
      <c r="I14" s="15"/>
      <c r="J14" s="14"/>
      <c r="K14" s="20"/>
      <c r="L14" s="18" t="s">
        <v>476</v>
      </c>
      <c r="M14" s="18" t="s">
        <v>477</v>
      </c>
      <c r="N14" s="18" t="s">
        <v>478</v>
      </c>
      <c r="O14" s="18" t="s">
        <v>473</v>
      </c>
      <c r="P14" s="18" t="s">
        <v>451</v>
      </c>
      <c r="Q14" s="18" t="s">
        <v>474</v>
      </c>
      <c r="R14" s="18"/>
    </row>
    <row r="15" ht="30.75" customHeight="1" spans="1:18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8"/>
      <c r="R15" s="16"/>
    </row>
    <row r="16" ht="30.75" customHeight="1" spans="1:18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8"/>
      <c r="R16" s="16"/>
    </row>
  </sheetData>
  <mergeCells count="26">
    <mergeCell ref="A2:R2"/>
    <mergeCell ref="A3:P3"/>
    <mergeCell ref="Q3:R3"/>
    <mergeCell ref="C4:I4"/>
    <mergeCell ref="D5:G5"/>
    <mergeCell ref="H5:I5"/>
    <mergeCell ref="A4:A6"/>
    <mergeCell ref="A7:A14"/>
    <mergeCell ref="B4:B6"/>
    <mergeCell ref="B7:B14"/>
    <mergeCell ref="C5:C6"/>
    <mergeCell ref="C7:C14"/>
    <mergeCell ref="D7:D14"/>
    <mergeCell ref="E7:E14"/>
    <mergeCell ref="F7:F14"/>
    <mergeCell ref="G7:G14"/>
    <mergeCell ref="H7:H14"/>
    <mergeCell ref="I7:I14"/>
    <mergeCell ref="J4:J6"/>
    <mergeCell ref="J7:J14"/>
    <mergeCell ref="K7:K9"/>
    <mergeCell ref="K10:K11"/>
    <mergeCell ref="K12:K14"/>
    <mergeCell ref="L7:L9"/>
    <mergeCell ref="L10:L11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10" workbookViewId="0">
      <selection activeCell="A2" sqref="A2:H2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41"/>
      <c r="C1" s="41"/>
      <c r="D1" s="41"/>
      <c r="E1" s="41"/>
      <c r="F1" s="41"/>
      <c r="G1" s="41"/>
      <c r="H1" s="38" t="s">
        <v>30</v>
      </c>
    </row>
    <row r="2" ht="24" customHeight="1" spans="1:8">
      <c r="A2" s="73" t="s">
        <v>6</v>
      </c>
      <c r="B2" s="73"/>
      <c r="C2" s="73"/>
      <c r="D2" s="73"/>
      <c r="E2" s="73"/>
      <c r="F2" s="73"/>
      <c r="G2" s="73"/>
      <c r="H2" s="73"/>
    </row>
    <row r="3" ht="17.25" customHeight="1" spans="1:8">
      <c r="A3" s="5"/>
      <c r="B3" s="5"/>
      <c r="C3" s="5"/>
      <c r="D3" s="5"/>
      <c r="E3" s="5"/>
      <c r="F3" s="5"/>
      <c r="G3" s="39" t="s">
        <v>31</v>
      </c>
      <c r="H3" s="39"/>
    </row>
    <row r="4" ht="18" customHeight="1" spans="1:8">
      <c r="A4" s="6" t="s">
        <v>32</v>
      </c>
      <c r="B4" s="6"/>
      <c r="C4" s="6" t="s">
        <v>33</v>
      </c>
      <c r="D4" s="6"/>
      <c r="E4" s="6"/>
      <c r="F4" s="6"/>
      <c r="G4" s="6"/>
      <c r="H4" s="6"/>
    </row>
    <row r="5" ht="22.5" customHeight="1" spans="1:8">
      <c r="A5" s="6" t="s">
        <v>34</v>
      </c>
      <c r="B5" s="6" t="s">
        <v>35</v>
      </c>
      <c r="C5" s="6" t="s">
        <v>36</v>
      </c>
      <c r="D5" s="6" t="s">
        <v>35</v>
      </c>
      <c r="E5" s="6" t="s">
        <v>37</v>
      </c>
      <c r="F5" s="6" t="s">
        <v>35</v>
      </c>
      <c r="G5" s="6" t="s">
        <v>38</v>
      </c>
      <c r="H5" s="6" t="s">
        <v>35</v>
      </c>
    </row>
    <row r="6" ht="16.5" customHeight="1" spans="1:8">
      <c r="A6" s="42" t="s">
        <v>39</v>
      </c>
      <c r="B6" s="63">
        <f>+B7</f>
        <v>73.43</v>
      </c>
      <c r="C6" s="45" t="s">
        <v>40</v>
      </c>
      <c r="D6" s="63">
        <v>73.43</v>
      </c>
      <c r="E6" s="42" t="s">
        <v>41</v>
      </c>
      <c r="F6" s="43">
        <f>+F7+F8+F9</f>
        <v>67.43</v>
      </c>
      <c r="G6" s="45" t="s">
        <v>42</v>
      </c>
      <c r="H6" s="63">
        <f>+F7</f>
        <v>64.23</v>
      </c>
    </row>
    <row r="7" ht="16.5" customHeight="1" spans="1:8">
      <c r="A7" s="45" t="s">
        <v>43</v>
      </c>
      <c r="B7" s="63">
        <v>73.43</v>
      </c>
      <c r="C7" s="45" t="s">
        <v>44</v>
      </c>
      <c r="D7" s="64"/>
      <c r="E7" s="45" t="s">
        <v>45</v>
      </c>
      <c r="F7" s="63">
        <v>64.23</v>
      </c>
      <c r="G7" s="45" t="s">
        <v>46</v>
      </c>
      <c r="H7" s="63">
        <f>+F8+F12</f>
        <v>9.2</v>
      </c>
    </row>
    <row r="8" ht="16.5" customHeight="1" spans="1:8">
      <c r="A8" s="42" t="s">
        <v>47</v>
      </c>
      <c r="B8" s="63"/>
      <c r="C8" s="45" t="s">
        <v>48</v>
      </c>
      <c r="D8" s="64"/>
      <c r="E8" s="45" t="s">
        <v>49</v>
      </c>
      <c r="F8" s="63">
        <v>3.2</v>
      </c>
      <c r="G8" s="45" t="s">
        <v>50</v>
      </c>
      <c r="H8" s="63"/>
    </row>
    <row r="9" ht="16.5" customHeight="1" spans="1:8">
      <c r="A9" s="45" t="s">
        <v>51</v>
      </c>
      <c r="B9" s="63"/>
      <c r="C9" s="45" t="s">
        <v>52</v>
      </c>
      <c r="D9" s="64"/>
      <c r="E9" s="45" t="s">
        <v>53</v>
      </c>
      <c r="F9" s="63"/>
      <c r="G9" s="45" t="s">
        <v>54</v>
      </c>
      <c r="H9" s="63"/>
    </row>
    <row r="10" ht="16.5" customHeight="1" spans="1:8">
      <c r="A10" s="45" t="s">
        <v>55</v>
      </c>
      <c r="B10" s="63"/>
      <c r="C10" s="45" t="s">
        <v>56</v>
      </c>
      <c r="D10" s="64"/>
      <c r="E10" s="42" t="s">
        <v>57</v>
      </c>
      <c r="F10" s="43">
        <f>+SUM(F11:F20)</f>
        <v>6</v>
      </c>
      <c r="G10" s="45" t="s">
        <v>58</v>
      </c>
      <c r="H10" s="63"/>
    </row>
    <row r="11" ht="16.5" customHeight="1" spans="1:8">
      <c r="A11" s="45" t="s">
        <v>59</v>
      </c>
      <c r="B11" s="63"/>
      <c r="C11" s="45" t="s">
        <v>60</v>
      </c>
      <c r="D11" s="64"/>
      <c r="E11" s="45" t="s">
        <v>61</v>
      </c>
      <c r="F11" s="63"/>
      <c r="G11" s="45" t="s">
        <v>62</v>
      </c>
      <c r="H11" s="63"/>
    </row>
    <row r="12" ht="16.5" customHeight="1" spans="1:8">
      <c r="A12" s="45" t="s">
        <v>63</v>
      </c>
      <c r="B12" s="63"/>
      <c r="C12" s="45" t="s">
        <v>64</v>
      </c>
      <c r="D12" s="64"/>
      <c r="E12" s="45" t="s">
        <v>65</v>
      </c>
      <c r="F12" s="63">
        <v>6</v>
      </c>
      <c r="G12" s="45" t="s">
        <v>66</v>
      </c>
      <c r="H12" s="63"/>
    </row>
    <row r="13" ht="16.5" customHeight="1" spans="1:8">
      <c r="A13" s="45" t="s">
        <v>67</v>
      </c>
      <c r="B13" s="63"/>
      <c r="C13" s="45" t="s">
        <v>68</v>
      </c>
      <c r="D13" s="64"/>
      <c r="E13" s="45" t="s">
        <v>69</v>
      </c>
      <c r="F13" s="63"/>
      <c r="G13" s="45" t="s">
        <v>70</v>
      </c>
      <c r="H13" s="63"/>
    </row>
    <row r="14" ht="16.5" customHeight="1" spans="1:8">
      <c r="A14" s="45" t="s">
        <v>71</v>
      </c>
      <c r="B14" s="63"/>
      <c r="C14" s="45" t="s">
        <v>72</v>
      </c>
      <c r="D14" s="64"/>
      <c r="E14" s="45" t="s">
        <v>73</v>
      </c>
      <c r="F14" s="63"/>
      <c r="G14" s="45" t="s">
        <v>74</v>
      </c>
      <c r="H14" s="63">
        <f>+F9</f>
        <v>0</v>
      </c>
    </row>
    <row r="15" ht="16.5" customHeight="1" spans="1:8">
      <c r="A15" s="45" t="s">
        <v>75</v>
      </c>
      <c r="B15" s="63"/>
      <c r="C15" s="45" t="s">
        <v>76</v>
      </c>
      <c r="D15" s="64"/>
      <c r="E15" s="45" t="s">
        <v>77</v>
      </c>
      <c r="F15" s="63"/>
      <c r="G15" s="45" t="s">
        <v>78</v>
      </c>
      <c r="H15" s="63"/>
    </row>
    <row r="16" ht="16.5" customHeight="1" spans="1:8">
      <c r="A16" s="45" t="s">
        <v>79</v>
      </c>
      <c r="B16" s="63"/>
      <c r="C16" s="45" t="s">
        <v>80</v>
      </c>
      <c r="D16" s="64"/>
      <c r="E16" s="45" t="s">
        <v>81</v>
      </c>
      <c r="F16" s="63"/>
      <c r="G16" s="45" t="s">
        <v>82</v>
      </c>
      <c r="H16" s="63"/>
    </row>
    <row r="17" ht="16.5" customHeight="1" spans="1:8">
      <c r="A17" s="45" t="s">
        <v>83</v>
      </c>
      <c r="B17" s="63"/>
      <c r="C17" s="45" t="s">
        <v>84</v>
      </c>
      <c r="D17" s="64"/>
      <c r="E17" s="45" t="s">
        <v>85</v>
      </c>
      <c r="F17" s="63"/>
      <c r="G17" s="45" t="s">
        <v>86</v>
      </c>
      <c r="H17" s="63"/>
    </row>
    <row r="18" ht="16.5" customHeight="1" spans="1:8">
      <c r="A18" s="45" t="s">
        <v>87</v>
      </c>
      <c r="B18" s="63"/>
      <c r="C18" s="45" t="s">
        <v>88</v>
      </c>
      <c r="D18" s="64"/>
      <c r="E18" s="45" t="s">
        <v>89</v>
      </c>
      <c r="F18" s="63"/>
      <c r="G18" s="45" t="s">
        <v>90</v>
      </c>
      <c r="H18" s="63"/>
    </row>
    <row r="19" ht="16.5" customHeight="1" spans="1:8">
      <c r="A19" s="45" t="s">
        <v>91</v>
      </c>
      <c r="B19" s="63"/>
      <c r="C19" s="45" t="s">
        <v>92</v>
      </c>
      <c r="D19" s="64"/>
      <c r="E19" s="45" t="s">
        <v>93</v>
      </c>
      <c r="F19" s="63"/>
      <c r="G19" s="45" t="s">
        <v>94</v>
      </c>
      <c r="H19" s="63"/>
    </row>
    <row r="20" ht="16.5" customHeight="1" spans="1:8">
      <c r="A20" s="42" t="s">
        <v>95</v>
      </c>
      <c r="B20" s="43"/>
      <c r="C20" s="45" t="s">
        <v>96</v>
      </c>
      <c r="D20" s="64"/>
      <c r="E20" s="45" t="s">
        <v>97</v>
      </c>
      <c r="F20" s="63"/>
      <c r="G20" s="45"/>
      <c r="H20" s="63"/>
    </row>
    <row r="21" ht="16.5" customHeight="1" spans="1:8">
      <c r="A21" s="42" t="s">
        <v>98</v>
      </c>
      <c r="B21" s="43"/>
      <c r="C21" s="45" t="s">
        <v>99</v>
      </c>
      <c r="D21" s="64"/>
      <c r="E21" s="42" t="s">
        <v>100</v>
      </c>
      <c r="F21" s="43"/>
      <c r="G21" s="45"/>
      <c r="H21" s="63"/>
    </row>
    <row r="22" ht="16.5" customHeight="1" spans="1:8">
      <c r="A22" s="42" t="s">
        <v>101</v>
      </c>
      <c r="B22" s="43"/>
      <c r="C22" s="45" t="s">
        <v>102</v>
      </c>
      <c r="D22" s="64"/>
      <c r="E22" s="45"/>
      <c r="F22" s="63"/>
      <c r="G22" s="45"/>
      <c r="H22" s="63"/>
    </row>
    <row r="23" ht="16.5" customHeight="1" spans="1:8">
      <c r="A23" s="42" t="s">
        <v>103</v>
      </c>
      <c r="B23" s="43"/>
      <c r="C23" s="45" t="s">
        <v>104</v>
      </c>
      <c r="D23" s="64"/>
      <c r="E23" s="45"/>
      <c r="F23" s="63"/>
      <c r="G23" s="45"/>
      <c r="H23" s="63"/>
    </row>
    <row r="24" ht="16.5" customHeight="1" spans="1:8">
      <c r="A24" s="42" t="s">
        <v>105</v>
      </c>
      <c r="B24" s="43"/>
      <c r="C24" s="45" t="s">
        <v>106</v>
      </c>
      <c r="D24" s="64"/>
      <c r="E24" s="45"/>
      <c r="F24" s="63"/>
      <c r="G24" s="45"/>
      <c r="H24" s="63"/>
    </row>
    <row r="25" ht="16.5" customHeight="1" spans="1:8">
      <c r="A25" s="45" t="s">
        <v>107</v>
      </c>
      <c r="B25" s="63"/>
      <c r="C25" s="45" t="s">
        <v>108</v>
      </c>
      <c r="D25" s="64"/>
      <c r="E25" s="45"/>
      <c r="F25" s="63"/>
      <c r="G25" s="45"/>
      <c r="H25" s="63"/>
    </row>
    <row r="26" ht="16.5" customHeight="1" spans="1:8">
      <c r="A26" s="45" t="s">
        <v>109</v>
      </c>
      <c r="B26" s="63"/>
      <c r="C26" s="45" t="s">
        <v>110</v>
      </c>
      <c r="D26" s="64"/>
      <c r="E26" s="45"/>
      <c r="F26" s="63"/>
      <c r="G26" s="45"/>
      <c r="H26" s="63"/>
    </row>
    <row r="27" ht="16.5" customHeight="1" spans="1:8">
      <c r="A27" s="45" t="s">
        <v>111</v>
      </c>
      <c r="B27" s="63"/>
      <c r="C27" s="45" t="s">
        <v>112</v>
      </c>
      <c r="D27" s="64"/>
      <c r="E27" s="45"/>
      <c r="F27" s="63"/>
      <c r="G27" s="45"/>
      <c r="H27" s="63"/>
    </row>
    <row r="28" ht="16.5" customHeight="1" spans="1:8">
      <c r="A28" s="42" t="s">
        <v>113</v>
      </c>
      <c r="B28" s="43"/>
      <c r="C28" s="45" t="s">
        <v>114</v>
      </c>
      <c r="D28" s="64"/>
      <c r="E28" s="45"/>
      <c r="F28" s="63"/>
      <c r="G28" s="45"/>
      <c r="H28" s="63"/>
    </row>
    <row r="29" ht="16.5" customHeight="1" spans="1:8">
      <c r="A29" s="42" t="s">
        <v>115</v>
      </c>
      <c r="B29" s="43"/>
      <c r="C29" s="45" t="s">
        <v>116</v>
      </c>
      <c r="D29" s="64"/>
      <c r="E29" s="45"/>
      <c r="F29" s="63"/>
      <c r="G29" s="45"/>
      <c r="H29" s="63"/>
    </row>
    <row r="30" ht="16.5" customHeight="1" spans="1:8">
      <c r="A30" s="42" t="s">
        <v>117</v>
      </c>
      <c r="B30" s="43"/>
      <c r="C30" s="45" t="s">
        <v>118</v>
      </c>
      <c r="D30" s="64"/>
      <c r="E30" s="45"/>
      <c r="F30" s="63"/>
      <c r="G30" s="45"/>
      <c r="H30" s="63"/>
    </row>
    <row r="31" ht="16.5" customHeight="1" spans="1:8">
      <c r="A31" s="42" t="s">
        <v>119</v>
      </c>
      <c r="B31" s="43"/>
      <c r="C31" s="45" t="s">
        <v>120</v>
      </c>
      <c r="D31" s="64"/>
      <c r="E31" s="45"/>
      <c r="F31" s="63"/>
      <c r="G31" s="45"/>
      <c r="H31" s="63"/>
    </row>
    <row r="32" ht="16.5" customHeight="1" spans="1:8">
      <c r="A32" s="42" t="s">
        <v>121</v>
      </c>
      <c r="B32" s="43"/>
      <c r="C32" s="45" t="s">
        <v>122</v>
      </c>
      <c r="D32" s="64"/>
      <c r="E32" s="45"/>
      <c r="F32" s="63"/>
      <c r="G32" s="45"/>
      <c r="H32" s="63"/>
    </row>
    <row r="33" ht="16.5" customHeight="1" spans="1:8">
      <c r="A33" s="45"/>
      <c r="B33" s="63"/>
      <c r="C33" s="45" t="s">
        <v>123</v>
      </c>
      <c r="D33" s="64"/>
      <c r="E33" s="45"/>
      <c r="F33" s="63"/>
      <c r="G33" s="45"/>
      <c r="H33" s="63"/>
    </row>
    <row r="34" ht="16.5" customHeight="1" spans="1:8">
      <c r="A34" s="45"/>
      <c r="B34" s="63"/>
      <c r="C34" s="45" t="s">
        <v>124</v>
      </c>
      <c r="D34" s="64"/>
      <c r="E34" s="45"/>
      <c r="F34" s="63"/>
      <c r="G34" s="45"/>
      <c r="H34" s="63"/>
    </row>
    <row r="35" ht="16.5" customHeight="1" spans="1:8">
      <c r="A35" s="45"/>
      <c r="B35" s="63"/>
      <c r="C35" s="45" t="s">
        <v>125</v>
      </c>
      <c r="D35" s="64"/>
      <c r="E35" s="45"/>
      <c r="F35" s="63"/>
      <c r="G35" s="45"/>
      <c r="H35" s="63"/>
    </row>
    <row r="36" ht="16.5" customHeight="1" spans="1:8">
      <c r="A36" s="45"/>
      <c r="B36" s="63"/>
      <c r="C36" s="45"/>
      <c r="D36" s="63"/>
      <c r="E36" s="45"/>
      <c r="F36" s="63"/>
      <c r="G36" s="45"/>
      <c r="H36" s="63"/>
    </row>
    <row r="37" ht="16.5" customHeight="1" spans="1:8">
      <c r="A37" s="42" t="s">
        <v>126</v>
      </c>
      <c r="B37" s="63">
        <f>+B6</f>
        <v>73.43</v>
      </c>
      <c r="C37" s="42" t="s">
        <v>127</v>
      </c>
      <c r="D37" s="63">
        <f>+D6</f>
        <v>73.43</v>
      </c>
      <c r="E37" s="42" t="s">
        <v>127</v>
      </c>
      <c r="F37" s="63">
        <f>+F6+F10</f>
        <v>73.43</v>
      </c>
      <c r="G37" s="42" t="s">
        <v>127</v>
      </c>
      <c r="H37" s="63">
        <f>+SUM(H6:H19)</f>
        <v>73.43</v>
      </c>
    </row>
    <row r="38" ht="16.5" customHeight="1" spans="1:8">
      <c r="A38" s="42" t="s">
        <v>128</v>
      </c>
      <c r="B38" s="43"/>
      <c r="C38" s="42" t="s">
        <v>129</v>
      </c>
      <c r="D38" s="43"/>
      <c r="E38" s="42" t="s">
        <v>129</v>
      </c>
      <c r="F38" s="43"/>
      <c r="G38" s="42" t="s">
        <v>129</v>
      </c>
      <c r="H38" s="43"/>
    </row>
    <row r="39" ht="16.5" customHeight="1" spans="1:8">
      <c r="A39" s="45"/>
      <c r="B39" s="63"/>
      <c r="C39" s="45"/>
      <c r="D39" s="63"/>
      <c r="E39" s="42"/>
      <c r="F39" s="43"/>
      <c r="G39" s="42"/>
      <c r="H39" s="43"/>
    </row>
    <row r="40" ht="16.5" customHeight="1" spans="1:8">
      <c r="A40" s="42" t="s">
        <v>130</v>
      </c>
      <c r="B40" s="63">
        <f>+B37</f>
        <v>73.43</v>
      </c>
      <c r="C40" s="42" t="s">
        <v>131</v>
      </c>
      <c r="D40" s="63">
        <f>+D37</f>
        <v>73.43</v>
      </c>
      <c r="E40" s="42" t="s">
        <v>131</v>
      </c>
      <c r="F40" s="63">
        <f>+F37</f>
        <v>73.43</v>
      </c>
      <c r="G40" s="42" t="s">
        <v>131</v>
      </c>
      <c r="H40" s="63">
        <f>+H37</f>
        <v>73.43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2" sqref="A2:Y2"/>
    </sheetView>
  </sheetViews>
  <sheetFormatPr defaultColWidth="9" defaultRowHeight="13.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38" t="s">
        <v>132</v>
      </c>
      <c r="Y1" s="38"/>
    </row>
    <row r="2" ht="33.75" customHeight="1" spans="1:25">
      <c r="A2" s="4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39" t="s">
        <v>31</v>
      </c>
      <c r="Y3" s="39"/>
    </row>
    <row r="4" ht="22.5" customHeight="1" spans="1:25">
      <c r="A4" s="6" t="s">
        <v>133</v>
      </c>
      <c r="B4" s="6" t="s">
        <v>134</v>
      </c>
      <c r="C4" s="6" t="s">
        <v>135</v>
      </c>
      <c r="D4" s="6" t="s">
        <v>136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128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137</v>
      </c>
      <c r="E5" s="6" t="s">
        <v>138</v>
      </c>
      <c r="F5" s="6" t="s">
        <v>139</v>
      </c>
      <c r="G5" s="6" t="s">
        <v>140</v>
      </c>
      <c r="H5" s="6" t="s">
        <v>141</v>
      </c>
      <c r="I5" s="6" t="s">
        <v>142</v>
      </c>
      <c r="J5" s="6" t="s">
        <v>143</v>
      </c>
      <c r="K5" s="6"/>
      <c r="L5" s="6"/>
      <c r="M5" s="6"/>
      <c r="N5" s="6" t="s">
        <v>144</v>
      </c>
      <c r="O5" s="6" t="s">
        <v>145</v>
      </c>
      <c r="P5" s="6" t="s">
        <v>146</v>
      </c>
      <c r="Q5" s="6" t="s">
        <v>147</v>
      </c>
      <c r="R5" s="6" t="s">
        <v>148</v>
      </c>
      <c r="S5" s="6" t="s">
        <v>137</v>
      </c>
      <c r="T5" s="6" t="s">
        <v>138</v>
      </c>
      <c r="U5" s="6" t="s">
        <v>139</v>
      </c>
      <c r="V5" s="6" t="s">
        <v>140</v>
      </c>
      <c r="W5" s="6" t="s">
        <v>141</v>
      </c>
      <c r="X5" s="6" t="s">
        <v>142</v>
      </c>
      <c r="Y5" s="6" t="s">
        <v>149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150</v>
      </c>
      <c r="K6" s="6" t="s">
        <v>151</v>
      </c>
      <c r="L6" s="6" t="s">
        <v>152</v>
      </c>
      <c r="M6" s="6" t="s">
        <v>141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42"/>
      <c r="B7" s="42" t="s">
        <v>135</v>
      </c>
      <c r="C7" s="46">
        <f>+D7</f>
        <v>73.43</v>
      </c>
      <c r="D7" s="46">
        <f>+D8</f>
        <v>73.43</v>
      </c>
      <c r="E7" s="46">
        <f>+E8</f>
        <v>73.43</v>
      </c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</row>
    <row r="8" ht="22.5" customHeight="1" spans="1:25">
      <c r="A8" s="44"/>
      <c r="B8" s="44" t="str">
        <f>封面!E5</f>
        <v>蒸湘区工商业联合会</v>
      </c>
      <c r="C8" s="46">
        <f>+D8</f>
        <v>73.43</v>
      </c>
      <c r="D8" s="46">
        <f>+E8</f>
        <v>73.43</v>
      </c>
      <c r="E8" s="46">
        <f>+'1收支总表'!B6</f>
        <v>73.43</v>
      </c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2" sqref="A2:K2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41"/>
      <c r="C1" s="41"/>
      <c r="D1" s="67"/>
      <c r="E1" s="41"/>
      <c r="F1" s="41"/>
      <c r="G1" s="41"/>
      <c r="H1" s="41"/>
      <c r="I1" s="41"/>
      <c r="J1" s="41"/>
      <c r="K1" s="38" t="s">
        <v>153</v>
      </c>
    </row>
    <row r="2" ht="32.25" customHeight="1" spans="1:11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68"/>
      <c r="B3" s="68"/>
      <c r="C3" s="68"/>
      <c r="D3" s="68"/>
      <c r="E3" s="68"/>
      <c r="F3" s="68"/>
      <c r="G3" s="68"/>
      <c r="H3" s="68"/>
      <c r="I3" s="68"/>
      <c r="J3" s="68"/>
      <c r="K3" s="39" t="s">
        <v>31</v>
      </c>
    </row>
    <row r="4" ht="27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 t="s">
        <v>158</v>
      </c>
      <c r="I4" s="6" t="s">
        <v>159</v>
      </c>
      <c r="J4" s="6" t="s">
        <v>160</v>
      </c>
      <c r="K4" s="6" t="s">
        <v>161</v>
      </c>
    </row>
    <row r="5" ht="25.5" customHeight="1" spans="1:11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45"/>
      <c r="B6" s="45"/>
      <c r="C6" s="45"/>
      <c r="D6" s="42" t="s">
        <v>135</v>
      </c>
      <c r="E6" s="42"/>
      <c r="F6" s="69">
        <f>+F7</f>
        <v>73.43</v>
      </c>
      <c r="G6" s="69">
        <f>+G7</f>
        <v>67.43</v>
      </c>
      <c r="H6" s="69">
        <f>+H7</f>
        <v>6</v>
      </c>
      <c r="I6" s="43"/>
      <c r="J6" s="43"/>
      <c r="K6" s="43"/>
    </row>
    <row r="7" ht="22.5" customHeight="1" spans="1:11">
      <c r="A7" s="70" t="s">
        <v>165</v>
      </c>
      <c r="B7" s="70"/>
      <c r="C7" s="70"/>
      <c r="D7" s="66" t="str">
        <f>A7&amp;B7&amp;C7</f>
        <v>201</v>
      </c>
      <c r="E7" s="66" t="s">
        <v>166</v>
      </c>
      <c r="F7" s="71">
        <f>+G7+H7</f>
        <v>73.43</v>
      </c>
      <c r="G7" s="71">
        <f>+G8</f>
        <v>67.43</v>
      </c>
      <c r="H7" s="71">
        <f>+H8</f>
        <v>6</v>
      </c>
      <c r="I7" s="72"/>
      <c r="J7" s="72"/>
      <c r="K7" s="72"/>
    </row>
    <row r="8" ht="22.5" customHeight="1" spans="1:11">
      <c r="A8" s="70" t="s">
        <v>165</v>
      </c>
      <c r="B8" s="70" t="s">
        <v>167</v>
      </c>
      <c r="C8" s="70"/>
      <c r="D8" s="66" t="str">
        <f>A8&amp;B8&amp;C8</f>
        <v>20128</v>
      </c>
      <c r="E8" s="66" t="s">
        <v>168</v>
      </c>
      <c r="F8" s="71">
        <f>+G8+H8</f>
        <v>73.43</v>
      </c>
      <c r="G8" s="71">
        <f>+G9+G10+G11</f>
        <v>67.43</v>
      </c>
      <c r="H8" s="71">
        <f>+H9+H10+H11</f>
        <v>6</v>
      </c>
      <c r="I8" s="72"/>
      <c r="J8" s="72"/>
      <c r="K8" s="72"/>
    </row>
    <row r="9" s="23" customFormat="1" ht="22.5" customHeight="1" spans="1:11">
      <c r="A9" s="70" t="s">
        <v>165</v>
      </c>
      <c r="B9" s="70" t="s">
        <v>167</v>
      </c>
      <c r="C9" s="70" t="s">
        <v>169</v>
      </c>
      <c r="D9" s="66" t="str">
        <f>+A9&amp;B9&amp;C9</f>
        <v>2012801</v>
      </c>
      <c r="E9" s="66" t="s">
        <v>170</v>
      </c>
      <c r="F9" s="71">
        <f>+G9+H9</f>
        <v>67.43</v>
      </c>
      <c r="G9" s="71">
        <f>+'1收支总表'!F6</f>
        <v>67.43</v>
      </c>
      <c r="H9" s="71"/>
      <c r="I9" s="72"/>
      <c r="J9" s="72"/>
      <c r="K9" s="72"/>
    </row>
    <row r="10" ht="22.5" customHeight="1" spans="1:11">
      <c r="A10" s="70" t="s">
        <v>165</v>
      </c>
      <c r="B10" s="70" t="s">
        <v>167</v>
      </c>
      <c r="C10" s="70" t="s">
        <v>171</v>
      </c>
      <c r="D10" s="66" t="str">
        <f>+A10&amp;B10&amp;C10</f>
        <v>2012802</v>
      </c>
      <c r="E10" s="66" t="s">
        <v>172</v>
      </c>
      <c r="F10" s="71">
        <f>+G10+H10</f>
        <v>6</v>
      </c>
      <c r="G10" s="71"/>
      <c r="H10" s="71">
        <v>6</v>
      </c>
      <c r="I10" s="72"/>
      <c r="J10" s="72"/>
      <c r="K10" s="72"/>
    </row>
    <row r="11" ht="22.5" customHeight="1" spans="1:11">
      <c r="A11" s="70"/>
      <c r="B11" s="70"/>
      <c r="C11" s="70"/>
      <c r="D11" s="66"/>
      <c r="E11" s="66"/>
      <c r="F11" s="71"/>
      <c r="G11" s="72"/>
      <c r="H11" s="71"/>
      <c r="I11" s="72"/>
      <c r="J11" s="72"/>
      <c r="K11" s="72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E8" sqref="E8"/>
    </sheetView>
  </sheetViews>
  <sheetFormatPr defaultColWidth="9" defaultRowHeight="13.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38" t="s">
        <v>173</v>
      </c>
      <c r="T1" s="38"/>
    </row>
    <row r="2" ht="42" customHeight="1" spans="1:20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39" t="s">
        <v>31</v>
      </c>
      <c r="T3" s="39"/>
    </row>
    <row r="4" ht="19.5" customHeight="1" spans="1:20">
      <c r="A4" s="6" t="s">
        <v>154</v>
      </c>
      <c r="B4" s="6"/>
      <c r="C4" s="6"/>
      <c r="D4" s="6" t="s">
        <v>174</v>
      </c>
      <c r="E4" s="6" t="s">
        <v>175</v>
      </c>
      <c r="F4" s="6" t="s">
        <v>176</v>
      </c>
      <c r="G4" s="6" t="s">
        <v>177</v>
      </c>
      <c r="H4" s="6" t="s">
        <v>178</v>
      </c>
      <c r="I4" s="6" t="s">
        <v>179</v>
      </c>
      <c r="J4" s="6" t="s">
        <v>180</v>
      </c>
      <c r="K4" s="6" t="s">
        <v>181</v>
      </c>
      <c r="L4" s="6" t="s">
        <v>182</v>
      </c>
      <c r="M4" s="6" t="s">
        <v>183</v>
      </c>
      <c r="N4" s="6" t="s">
        <v>184</v>
      </c>
      <c r="O4" s="6" t="s">
        <v>185</v>
      </c>
      <c r="P4" s="6" t="s">
        <v>186</v>
      </c>
      <c r="Q4" s="6" t="s">
        <v>187</v>
      </c>
      <c r="R4" s="6" t="s">
        <v>188</v>
      </c>
      <c r="S4" s="6" t="s">
        <v>189</v>
      </c>
      <c r="T4" s="6" t="s">
        <v>190</v>
      </c>
    </row>
    <row r="5" ht="21" customHeight="1" spans="1:20">
      <c r="A5" s="6" t="s">
        <v>162</v>
      </c>
      <c r="B5" s="6" t="s">
        <v>163</v>
      </c>
      <c r="C5" s="6" t="s">
        <v>164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42"/>
      <c r="B6" s="42"/>
      <c r="C6" s="42"/>
      <c r="D6" s="42"/>
      <c r="E6" s="42" t="s">
        <v>135</v>
      </c>
      <c r="F6" s="43">
        <f t="shared" ref="F6:F11" si="0">SUM(G6:T6)</f>
        <v>73.43</v>
      </c>
      <c r="G6" s="43">
        <f>+G7</f>
        <v>64.23</v>
      </c>
      <c r="H6" s="43">
        <f>+H7</f>
        <v>9.2</v>
      </c>
      <c r="I6" s="43"/>
      <c r="J6" s="43"/>
      <c r="K6" s="43"/>
      <c r="L6" s="43"/>
      <c r="M6" s="43"/>
      <c r="N6" s="43"/>
      <c r="O6" s="43">
        <f>+O7</f>
        <v>0</v>
      </c>
      <c r="P6" s="43"/>
      <c r="Q6" s="43"/>
      <c r="R6" s="43"/>
      <c r="S6" s="43"/>
      <c r="T6" s="43"/>
    </row>
    <row r="7" ht="22.5" customHeight="1" spans="1:20">
      <c r="A7" s="40" t="s">
        <v>165</v>
      </c>
      <c r="B7" s="40"/>
      <c r="C7" s="40"/>
      <c r="D7" s="44">
        <f>封面!E4</f>
        <v>120001</v>
      </c>
      <c r="E7" s="44" t="s">
        <v>166</v>
      </c>
      <c r="F7" s="43">
        <f t="shared" si="0"/>
        <v>73.43</v>
      </c>
      <c r="G7" s="43">
        <f>+G8</f>
        <v>64.23</v>
      </c>
      <c r="H7" s="43">
        <f>+H8</f>
        <v>9.2</v>
      </c>
      <c r="I7" s="43"/>
      <c r="J7" s="43"/>
      <c r="K7" s="43"/>
      <c r="L7" s="43"/>
      <c r="M7" s="43"/>
      <c r="N7" s="43"/>
      <c r="O7" s="43">
        <f>+O8</f>
        <v>0</v>
      </c>
      <c r="P7" s="43"/>
      <c r="Q7" s="43"/>
      <c r="R7" s="43"/>
      <c r="S7" s="43"/>
      <c r="T7" s="43"/>
    </row>
    <row r="8" ht="22.5" customHeight="1" spans="1:20">
      <c r="A8" s="40" t="s">
        <v>165</v>
      </c>
      <c r="B8" s="40" t="s">
        <v>167</v>
      </c>
      <c r="C8" s="40"/>
      <c r="D8" s="44">
        <f>封面!E4</f>
        <v>120001</v>
      </c>
      <c r="E8" s="66" t="s">
        <v>168</v>
      </c>
      <c r="F8" s="43">
        <f t="shared" si="0"/>
        <v>73.43</v>
      </c>
      <c r="G8" s="43">
        <f>SUM(G9:G11)</f>
        <v>64.23</v>
      </c>
      <c r="H8" s="43">
        <f>SUM(H9:H11)</f>
        <v>9.2</v>
      </c>
      <c r="I8" s="43"/>
      <c r="J8" s="43"/>
      <c r="K8" s="43"/>
      <c r="L8" s="43"/>
      <c r="M8" s="43"/>
      <c r="N8" s="43"/>
      <c r="O8" s="43">
        <f>SUM(O9:O11)</f>
        <v>0</v>
      </c>
      <c r="P8" s="43"/>
      <c r="Q8" s="43"/>
      <c r="R8" s="43"/>
      <c r="S8" s="43"/>
      <c r="T8" s="43"/>
    </row>
    <row r="9" ht="22.5" customHeight="1" spans="1:20">
      <c r="A9" s="40" t="s">
        <v>165</v>
      </c>
      <c r="B9" s="40" t="s">
        <v>167</v>
      </c>
      <c r="C9" s="40" t="s">
        <v>169</v>
      </c>
      <c r="D9" s="44">
        <f>封面!E4</f>
        <v>120001</v>
      </c>
      <c r="E9" s="44" t="s">
        <v>170</v>
      </c>
      <c r="F9" s="43">
        <f t="shared" si="0"/>
        <v>67.43</v>
      </c>
      <c r="G9" s="43">
        <f>'1收支总表'!F7</f>
        <v>64.23</v>
      </c>
      <c r="H9" s="43">
        <f>+'1收支总表'!F8</f>
        <v>3.2</v>
      </c>
      <c r="I9" s="43"/>
      <c r="J9" s="43"/>
      <c r="K9" s="43"/>
      <c r="L9" s="43"/>
      <c r="M9" s="43"/>
      <c r="N9" s="43"/>
      <c r="O9" s="43">
        <f>+'1收支总表'!F9</f>
        <v>0</v>
      </c>
      <c r="P9" s="43"/>
      <c r="Q9" s="43"/>
      <c r="R9" s="43"/>
      <c r="S9" s="43"/>
      <c r="T9" s="43"/>
    </row>
    <row r="10" ht="22.5" customHeight="1" spans="1:20">
      <c r="A10" s="40" t="s">
        <v>165</v>
      </c>
      <c r="B10" s="40" t="s">
        <v>167</v>
      </c>
      <c r="C10" s="40" t="s">
        <v>171</v>
      </c>
      <c r="D10" s="44">
        <f>封面!E4</f>
        <v>120001</v>
      </c>
      <c r="E10" s="44" t="s">
        <v>172</v>
      </c>
      <c r="F10" s="43">
        <f t="shared" si="0"/>
        <v>6</v>
      </c>
      <c r="G10" s="43"/>
      <c r="H10" s="43">
        <v>6</v>
      </c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</row>
    <row r="11" ht="22.5" customHeight="1" spans="1:20">
      <c r="A11" s="40"/>
      <c r="B11" s="40"/>
      <c r="C11" s="40"/>
      <c r="D11" s="44"/>
      <c r="E11" s="44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A7" sqref="A7:E10"/>
    </sheetView>
  </sheetViews>
  <sheetFormatPr defaultColWidth="9" defaultRowHeight="13.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38" t="s">
        <v>191</v>
      </c>
      <c r="U1" s="38"/>
    </row>
    <row r="2" ht="36.75" customHeight="1" spans="1:21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39" t="s">
        <v>31</v>
      </c>
      <c r="U3" s="39"/>
    </row>
    <row r="4" ht="22.5" customHeight="1" spans="1:21">
      <c r="A4" s="6" t="s">
        <v>154</v>
      </c>
      <c r="B4" s="6"/>
      <c r="C4" s="6"/>
      <c r="D4" s="6" t="s">
        <v>174</v>
      </c>
      <c r="E4" s="6" t="s">
        <v>175</v>
      </c>
      <c r="F4" s="6" t="s">
        <v>192</v>
      </c>
      <c r="G4" s="6" t="s">
        <v>157</v>
      </c>
      <c r="H4" s="6"/>
      <c r="I4" s="6"/>
      <c r="J4" s="6"/>
      <c r="K4" s="6" t="s">
        <v>158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162</v>
      </c>
      <c r="B5" s="6" t="s">
        <v>163</v>
      </c>
      <c r="C5" s="6" t="s">
        <v>164</v>
      </c>
      <c r="D5" s="6"/>
      <c r="E5" s="6"/>
      <c r="F5" s="6"/>
      <c r="G5" s="6" t="s">
        <v>135</v>
      </c>
      <c r="H5" s="6" t="s">
        <v>193</v>
      </c>
      <c r="I5" s="6" t="s">
        <v>194</v>
      </c>
      <c r="J5" s="6" t="s">
        <v>185</v>
      </c>
      <c r="K5" s="6" t="s">
        <v>135</v>
      </c>
      <c r="L5" s="6" t="s">
        <v>195</v>
      </c>
      <c r="M5" s="6" t="s">
        <v>196</v>
      </c>
      <c r="N5" s="6" t="s">
        <v>197</v>
      </c>
      <c r="O5" s="6" t="s">
        <v>187</v>
      </c>
      <c r="P5" s="6" t="s">
        <v>198</v>
      </c>
      <c r="Q5" s="6" t="s">
        <v>199</v>
      </c>
      <c r="R5" s="6" t="s">
        <v>200</v>
      </c>
      <c r="S5" s="6" t="s">
        <v>183</v>
      </c>
      <c r="T5" s="6" t="s">
        <v>186</v>
      </c>
      <c r="U5" s="6" t="s">
        <v>190</v>
      </c>
    </row>
    <row r="6" ht="22.5" customHeight="1" spans="1:21">
      <c r="A6" s="42"/>
      <c r="B6" s="42"/>
      <c r="C6" s="42"/>
      <c r="D6" s="42">
        <f>封面!$E4</f>
        <v>120001</v>
      </c>
      <c r="E6" s="42" t="s">
        <v>135</v>
      </c>
      <c r="F6" s="43">
        <f t="shared" ref="F6:F11" si="0">+G6+K6</f>
        <v>73.43</v>
      </c>
      <c r="G6" s="43">
        <f>SUM(H6:J6)</f>
        <v>67.43</v>
      </c>
      <c r="H6" s="43">
        <f>+H7</f>
        <v>64.23</v>
      </c>
      <c r="I6" s="43">
        <f>+I7</f>
        <v>3.2</v>
      </c>
      <c r="J6" s="43">
        <f>+J7</f>
        <v>0</v>
      </c>
      <c r="K6" s="43">
        <f>+K7</f>
        <v>6</v>
      </c>
      <c r="L6" s="43"/>
      <c r="M6" s="43"/>
      <c r="N6" s="43"/>
      <c r="O6" s="43"/>
      <c r="P6" s="43"/>
      <c r="Q6" s="43"/>
      <c r="R6" s="43"/>
      <c r="S6" s="43"/>
      <c r="T6" s="43"/>
      <c r="U6" s="43"/>
    </row>
    <row r="7" ht="22.5" customHeight="1" spans="1:21">
      <c r="A7" s="40" t="s">
        <v>165</v>
      </c>
      <c r="B7" s="40"/>
      <c r="C7" s="40"/>
      <c r="D7" s="42">
        <v>120001</v>
      </c>
      <c r="E7" s="44" t="s">
        <v>166</v>
      </c>
      <c r="F7" s="43">
        <f t="shared" si="0"/>
        <v>73.43</v>
      </c>
      <c r="G7" s="43">
        <f>SUM(H7:J7)</f>
        <v>67.43</v>
      </c>
      <c r="H7" s="43">
        <f>+H8</f>
        <v>64.23</v>
      </c>
      <c r="I7" s="43">
        <f>+I8</f>
        <v>3.2</v>
      </c>
      <c r="J7" s="43">
        <f>+J8</f>
        <v>0</v>
      </c>
      <c r="K7" s="43">
        <f>+K8</f>
        <v>6</v>
      </c>
      <c r="L7" s="43"/>
      <c r="M7" s="43"/>
      <c r="N7" s="43"/>
      <c r="O7" s="43"/>
      <c r="P7" s="43"/>
      <c r="Q7" s="43"/>
      <c r="R7" s="43"/>
      <c r="S7" s="43"/>
      <c r="T7" s="43"/>
      <c r="U7" s="43"/>
    </row>
    <row r="8" ht="22.5" customHeight="1" spans="1:21">
      <c r="A8" s="40" t="s">
        <v>165</v>
      </c>
      <c r="B8" s="40" t="s">
        <v>167</v>
      </c>
      <c r="C8" s="40"/>
      <c r="D8" s="42">
        <v>120001</v>
      </c>
      <c r="E8" s="66" t="s">
        <v>168</v>
      </c>
      <c r="F8" s="43">
        <f t="shared" si="0"/>
        <v>73.43</v>
      </c>
      <c r="G8" s="43">
        <f>SUM(H8:J8)</f>
        <v>67.43</v>
      </c>
      <c r="H8" s="43">
        <f>+H9</f>
        <v>64.23</v>
      </c>
      <c r="I8" s="43">
        <f>+I9</f>
        <v>3.2</v>
      </c>
      <c r="J8" s="43">
        <f>+J9</f>
        <v>0</v>
      </c>
      <c r="K8" s="43">
        <f>+SUM(K9:K11)</f>
        <v>6</v>
      </c>
      <c r="L8" s="43"/>
      <c r="M8" s="43"/>
      <c r="N8" s="43"/>
      <c r="O8" s="43"/>
      <c r="P8" s="43"/>
      <c r="Q8" s="43"/>
      <c r="R8" s="43"/>
      <c r="S8" s="43"/>
      <c r="T8" s="43"/>
      <c r="U8" s="43"/>
    </row>
    <row r="9" ht="22.5" customHeight="1" spans="1:21">
      <c r="A9" s="40" t="s">
        <v>165</v>
      </c>
      <c r="B9" s="40" t="s">
        <v>167</v>
      </c>
      <c r="C9" s="40" t="s">
        <v>169</v>
      </c>
      <c r="D9" s="42">
        <v>120001</v>
      </c>
      <c r="E9" s="44" t="s">
        <v>170</v>
      </c>
      <c r="F9" s="43">
        <f t="shared" si="0"/>
        <v>67.43</v>
      </c>
      <c r="G9" s="43">
        <f>SUM(H9:J9)</f>
        <v>67.43</v>
      </c>
      <c r="H9" s="43">
        <f>'1收支总表'!F7</f>
        <v>64.23</v>
      </c>
      <c r="I9" s="43">
        <f>+'1收支总表'!F8</f>
        <v>3.2</v>
      </c>
      <c r="J9" s="43">
        <f>+'1收支总表'!F9</f>
        <v>0</v>
      </c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</row>
    <row r="10" ht="22.5" customHeight="1" spans="1:21">
      <c r="A10" s="40" t="s">
        <v>165</v>
      </c>
      <c r="B10" s="40" t="s">
        <v>167</v>
      </c>
      <c r="C10" s="40" t="s">
        <v>171</v>
      </c>
      <c r="D10" s="42">
        <v>120001</v>
      </c>
      <c r="E10" s="44" t="s">
        <v>172</v>
      </c>
      <c r="F10" s="43">
        <f t="shared" si="0"/>
        <v>6</v>
      </c>
      <c r="G10" s="43"/>
      <c r="H10" s="43"/>
      <c r="I10" s="43"/>
      <c r="J10" s="43"/>
      <c r="K10" s="43">
        <f>SUM(L10:U10)</f>
        <v>6</v>
      </c>
      <c r="L10" s="43"/>
      <c r="M10" s="43">
        <v>6</v>
      </c>
      <c r="N10" s="43"/>
      <c r="O10" s="43"/>
      <c r="P10" s="43"/>
      <c r="Q10" s="43"/>
      <c r="R10" s="43"/>
      <c r="S10" s="43"/>
      <c r="T10" s="43"/>
      <c r="U10" s="43"/>
    </row>
    <row r="11" ht="22.5" customHeight="1" spans="1:21">
      <c r="A11" s="40"/>
      <c r="B11" s="40"/>
      <c r="C11" s="40"/>
      <c r="D11" s="44"/>
      <c r="E11" s="44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D41" sqref="D41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41"/>
      <c r="C1" s="41"/>
      <c r="D1" s="38" t="s">
        <v>201</v>
      </c>
    </row>
    <row r="2" ht="32.25" customHeight="1" spans="1:4">
      <c r="A2" s="4" t="s">
        <v>11</v>
      </c>
      <c r="B2" s="4"/>
      <c r="C2" s="4"/>
      <c r="D2" s="4"/>
    </row>
    <row r="3" ht="18.75" customHeight="1" spans="1:5">
      <c r="A3" s="5"/>
      <c r="B3" s="5"/>
      <c r="C3" s="5"/>
      <c r="D3" s="39" t="s">
        <v>31</v>
      </c>
      <c r="E3" s="2"/>
    </row>
    <row r="4" ht="20.25" customHeight="1" spans="1:5">
      <c r="A4" s="6" t="s">
        <v>32</v>
      </c>
      <c r="B4" s="6"/>
      <c r="C4" s="6" t="s">
        <v>33</v>
      </c>
      <c r="D4" s="6"/>
      <c r="E4" s="2"/>
    </row>
    <row r="5" ht="20.25" customHeight="1" spans="1:5">
      <c r="A5" s="6" t="s">
        <v>34</v>
      </c>
      <c r="B5" s="6" t="s">
        <v>35</v>
      </c>
      <c r="C5" s="6" t="s">
        <v>34</v>
      </c>
      <c r="D5" s="6" t="s">
        <v>35</v>
      </c>
      <c r="E5" s="2"/>
    </row>
    <row r="6" ht="20.25" customHeight="1" spans="1:5">
      <c r="A6" s="42" t="s">
        <v>202</v>
      </c>
      <c r="B6" s="43">
        <f>+B7</f>
        <v>73.43</v>
      </c>
      <c r="C6" s="42" t="s">
        <v>203</v>
      </c>
      <c r="D6" s="46">
        <f>+D7</f>
        <v>73.43</v>
      </c>
      <c r="E6" s="2"/>
    </row>
    <row r="7" ht="20.25" customHeight="1" spans="1:5">
      <c r="A7" s="45" t="s">
        <v>204</v>
      </c>
      <c r="B7" s="63">
        <f>+B8</f>
        <v>73.43</v>
      </c>
      <c r="C7" s="45" t="s">
        <v>40</v>
      </c>
      <c r="D7" s="64">
        <f>+'1收支总表'!B6</f>
        <v>73.43</v>
      </c>
      <c r="E7" s="2"/>
    </row>
    <row r="8" ht="20.25" customHeight="1" spans="1:5">
      <c r="A8" s="45" t="s">
        <v>205</v>
      </c>
      <c r="B8" s="63">
        <f>+'1收支总表'!B6</f>
        <v>73.43</v>
      </c>
      <c r="C8" s="45" t="s">
        <v>44</v>
      </c>
      <c r="D8" s="64"/>
      <c r="E8" s="2"/>
    </row>
    <row r="9" ht="30.75" customHeight="1" spans="1:5">
      <c r="A9" s="45" t="s">
        <v>47</v>
      </c>
      <c r="B9" s="63"/>
      <c r="C9" s="45" t="s">
        <v>48</v>
      </c>
      <c r="D9" s="64"/>
      <c r="E9" s="2"/>
    </row>
    <row r="10" ht="20.25" customHeight="1" spans="1:5">
      <c r="A10" s="45" t="s">
        <v>206</v>
      </c>
      <c r="B10" s="63"/>
      <c r="C10" s="45" t="s">
        <v>52</v>
      </c>
      <c r="D10" s="64"/>
      <c r="E10" s="2"/>
    </row>
    <row r="11" ht="20.25" customHeight="1" spans="1:5">
      <c r="A11" s="45" t="s">
        <v>207</v>
      </c>
      <c r="B11" s="63"/>
      <c r="C11" s="45" t="s">
        <v>56</v>
      </c>
      <c r="D11" s="64"/>
      <c r="E11" s="2"/>
    </row>
    <row r="12" ht="20.25" customHeight="1" spans="1:5">
      <c r="A12" s="45" t="s">
        <v>208</v>
      </c>
      <c r="B12" s="63"/>
      <c r="C12" s="45" t="s">
        <v>60</v>
      </c>
      <c r="D12" s="64"/>
      <c r="E12" s="2"/>
    </row>
    <row r="13" ht="20.25" customHeight="1" spans="1:5">
      <c r="A13" s="42" t="s">
        <v>209</v>
      </c>
      <c r="B13" s="43"/>
      <c r="C13" s="45" t="s">
        <v>64</v>
      </c>
      <c r="D13" s="64"/>
      <c r="E13" s="2"/>
    </row>
    <row r="14" ht="20.25" customHeight="1" spans="1:5">
      <c r="A14" s="45" t="s">
        <v>204</v>
      </c>
      <c r="B14" s="63"/>
      <c r="C14" s="45" t="s">
        <v>68</v>
      </c>
      <c r="D14" s="64"/>
      <c r="E14" s="2"/>
    </row>
    <row r="15" ht="20.25" customHeight="1" spans="1:5">
      <c r="A15" s="45" t="s">
        <v>206</v>
      </c>
      <c r="B15" s="63"/>
      <c r="C15" s="45" t="s">
        <v>72</v>
      </c>
      <c r="D15" s="64"/>
      <c r="E15" s="2"/>
    </row>
    <row r="16" ht="20.25" customHeight="1" spans="1:5">
      <c r="A16" s="45" t="s">
        <v>207</v>
      </c>
      <c r="B16" s="63"/>
      <c r="C16" s="45" t="s">
        <v>76</v>
      </c>
      <c r="D16" s="64"/>
      <c r="E16" s="2"/>
    </row>
    <row r="17" ht="20.25" customHeight="1" spans="1:5">
      <c r="A17" s="45" t="s">
        <v>208</v>
      </c>
      <c r="B17" s="63"/>
      <c r="C17" s="45" t="s">
        <v>80</v>
      </c>
      <c r="D17" s="64"/>
      <c r="E17" s="2"/>
    </row>
    <row r="18" ht="20.25" customHeight="1" spans="1:5">
      <c r="A18" s="45"/>
      <c r="B18" s="65"/>
      <c r="C18" s="45" t="s">
        <v>84</v>
      </c>
      <c r="D18" s="64"/>
      <c r="E18" s="2"/>
    </row>
    <row r="19" ht="20.25" customHeight="1" spans="1:5">
      <c r="A19" s="45"/>
      <c r="B19" s="45"/>
      <c r="C19" s="45" t="s">
        <v>88</v>
      </c>
      <c r="D19" s="64"/>
      <c r="E19" s="2"/>
    </row>
    <row r="20" ht="20.25" customHeight="1" spans="1:5">
      <c r="A20" s="45"/>
      <c r="B20" s="45"/>
      <c r="C20" s="45" t="s">
        <v>92</v>
      </c>
      <c r="D20" s="64"/>
      <c r="E20" s="2"/>
    </row>
    <row r="21" ht="20.25" customHeight="1" spans="1:5">
      <c r="A21" s="45"/>
      <c r="B21" s="45"/>
      <c r="C21" s="45" t="s">
        <v>96</v>
      </c>
      <c r="D21" s="64"/>
      <c r="E21" s="2"/>
    </row>
    <row r="22" ht="20.25" customHeight="1" spans="1:5">
      <c r="A22" s="45"/>
      <c r="B22" s="45"/>
      <c r="C22" s="45" t="s">
        <v>99</v>
      </c>
      <c r="D22" s="64"/>
      <c r="E22" s="2"/>
    </row>
    <row r="23" ht="20.25" customHeight="1" spans="1:5">
      <c r="A23" s="45"/>
      <c r="B23" s="45"/>
      <c r="C23" s="45" t="s">
        <v>102</v>
      </c>
      <c r="D23" s="64"/>
      <c r="E23" s="2"/>
    </row>
    <row r="24" ht="20.25" customHeight="1" spans="1:5">
      <c r="A24" s="45"/>
      <c r="B24" s="45"/>
      <c r="C24" s="45" t="s">
        <v>104</v>
      </c>
      <c r="D24" s="64"/>
      <c r="E24" s="2"/>
    </row>
    <row r="25" ht="20.25" customHeight="1" spans="1:5">
      <c r="A25" s="45"/>
      <c r="B25" s="45"/>
      <c r="C25" s="45" t="s">
        <v>106</v>
      </c>
      <c r="D25" s="64"/>
      <c r="E25" s="2"/>
    </row>
    <row r="26" ht="20.25" customHeight="1" spans="1:5">
      <c r="A26" s="45"/>
      <c r="B26" s="45"/>
      <c r="C26" s="45" t="s">
        <v>108</v>
      </c>
      <c r="D26" s="64"/>
      <c r="E26" s="2"/>
    </row>
    <row r="27" ht="20.25" customHeight="1" spans="1:5">
      <c r="A27" s="45"/>
      <c r="B27" s="45"/>
      <c r="C27" s="45" t="s">
        <v>110</v>
      </c>
      <c r="D27" s="64"/>
      <c r="E27" s="2"/>
    </row>
    <row r="28" ht="20.25" customHeight="1" spans="1:5">
      <c r="A28" s="45"/>
      <c r="B28" s="45"/>
      <c r="C28" s="45" t="s">
        <v>112</v>
      </c>
      <c r="D28" s="64"/>
      <c r="E28" s="2"/>
    </row>
    <row r="29" ht="20.25" customHeight="1" spans="1:5">
      <c r="A29" s="45"/>
      <c r="B29" s="45"/>
      <c r="C29" s="45" t="s">
        <v>114</v>
      </c>
      <c r="D29" s="64"/>
      <c r="E29" s="2"/>
    </row>
    <row r="30" ht="20.25" customHeight="1" spans="1:5">
      <c r="A30" s="45"/>
      <c r="B30" s="45"/>
      <c r="C30" s="45" t="s">
        <v>116</v>
      </c>
      <c r="D30" s="64"/>
      <c r="E30" s="2"/>
    </row>
    <row r="31" ht="20.25" customHeight="1" spans="1:5">
      <c r="A31" s="45"/>
      <c r="B31" s="45"/>
      <c r="C31" s="45" t="s">
        <v>118</v>
      </c>
      <c r="D31" s="64"/>
      <c r="E31" s="2"/>
    </row>
    <row r="32" ht="20.25" customHeight="1" spans="1:5">
      <c r="A32" s="45"/>
      <c r="B32" s="45"/>
      <c r="C32" s="45" t="s">
        <v>120</v>
      </c>
      <c r="D32" s="64"/>
      <c r="E32" s="2"/>
    </row>
    <row r="33" ht="20.25" customHeight="1" spans="1:5">
      <c r="A33" s="45"/>
      <c r="B33" s="45"/>
      <c r="C33" s="45" t="s">
        <v>122</v>
      </c>
      <c r="D33" s="64"/>
      <c r="E33" s="2"/>
    </row>
    <row r="34" ht="20.25" customHeight="1" spans="1:5">
      <c r="A34" s="45"/>
      <c r="B34" s="45"/>
      <c r="C34" s="45" t="s">
        <v>123</v>
      </c>
      <c r="D34" s="64"/>
      <c r="E34" s="2"/>
    </row>
    <row r="35" ht="20.25" customHeight="1" spans="1:5">
      <c r="A35" s="45"/>
      <c r="B35" s="45"/>
      <c r="C35" s="45" t="s">
        <v>124</v>
      </c>
      <c r="D35" s="64"/>
      <c r="E35" s="2"/>
    </row>
    <row r="36" ht="20.25" customHeight="1" spans="1:5">
      <c r="A36" s="45"/>
      <c r="B36" s="45"/>
      <c r="C36" s="45" t="s">
        <v>125</v>
      </c>
      <c r="D36" s="64"/>
      <c r="E36" s="2"/>
    </row>
    <row r="37" ht="20.25" customHeight="1" spans="1:5">
      <c r="A37" s="45"/>
      <c r="B37" s="45"/>
      <c r="C37" s="45"/>
      <c r="D37" s="63"/>
      <c r="E37" s="2"/>
    </row>
    <row r="38" ht="20.25" customHeight="1" spans="1:5">
      <c r="A38" s="42"/>
      <c r="B38" s="42"/>
      <c r="C38" s="42" t="s">
        <v>210</v>
      </c>
      <c r="D38" s="43"/>
      <c r="E38" s="5"/>
    </row>
    <row r="39" ht="20.25" customHeight="1" spans="1:5">
      <c r="A39" s="42"/>
      <c r="B39" s="42"/>
      <c r="C39" s="42"/>
      <c r="D39" s="43"/>
      <c r="E39" s="5"/>
    </row>
    <row r="40" ht="20.25" customHeight="1" spans="1:5">
      <c r="A40" s="6" t="s">
        <v>211</v>
      </c>
      <c r="B40" s="43">
        <f>+B6</f>
        <v>73.43</v>
      </c>
      <c r="C40" s="6" t="s">
        <v>212</v>
      </c>
      <c r="D40" s="46">
        <f>+D6</f>
        <v>73.43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8" sqref="A8:E10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41"/>
      <c r="C1" s="41"/>
      <c r="D1" s="2"/>
      <c r="E1" s="41"/>
      <c r="F1" s="41"/>
      <c r="G1" s="41"/>
      <c r="H1" s="41"/>
      <c r="I1" s="41"/>
      <c r="J1" s="41"/>
      <c r="K1" s="38" t="s">
        <v>213</v>
      </c>
    </row>
    <row r="2" ht="42.75" customHeight="1" spans="1:11">
      <c r="A2" s="4" t="s">
        <v>12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39" t="s">
        <v>31</v>
      </c>
      <c r="K3" s="39"/>
    </row>
    <row r="4" ht="24.75" customHeight="1" spans="1:11">
      <c r="A4" s="6" t="s">
        <v>154</v>
      </c>
      <c r="B4" s="6"/>
      <c r="C4" s="6"/>
      <c r="D4" s="6" t="s">
        <v>155</v>
      </c>
      <c r="E4" s="6" t="s">
        <v>156</v>
      </c>
      <c r="F4" s="6" t="s">
        <v>135</v>
      </c>
      <c r="G4" s="6" t="s">
        <v>157</v>
      </c>
      <c r="H4" s="6"/>
      <c r="I4" s="6"/>
      <c r="J4" s="6"/>
      <c r="K4" s="6" t="s">
        <v>158</v>
      </c>
    </row>
    <row r="5" ht="21" customHeight="1" spans="1:11">
      <c r="A5" s="6"/>
      <c r="B5" s="6"/>
      <c r="C5" s="6"/>
      <c r="D5" s="6"/>
      <c r="E5" s="6"/>
      <c r="F5" s="6"/>
      <c r="G5" s="6" t="s">
        <v>137</v>
      </c>
      <c r="H5" s="6" t="s">
        <v>214</v>
      </c>
      <c r="I5" s="6"/>
      <c r="J5" s="6" t="s">
        <v>215</v>
      </c>
      <c r="K5" s="6"/>
    </row>
    <row r="6" ht="28.5" customHeight="1" spans="1:11">
      <c r="A6" s="6" t="s">
        <v>162</v>
      </c>
      <c r="B6" s="6" t="s">
        <v>163</v>
      </c>
      <c r="C6" s="6" t="s">
        <v>164</v>
      </c>
      <c r="D6" s="6"/>
      <c r="E6" s="6"/>
      <c r="F6" s="6"/>
      <c r="G6" s="6"/>
      <c r="H6" s="6" t="s">
        <v>193</v>
      </c>
      <c r="I6" s="6" t="s">
        <v>185</v>
      </c>
      <c r="J6" s="6"/>
      <c r="K6" s="6"/>
    </row>
    <row r="7" ht="22.5" customHeight="1" spans="1:11">
      <c r="A7" s="45"/>
      <c r="B7" s="45"/>
      <c r="C7" s="45"/>
      <c r="D7" s="42"/>
      <c r="E7" s="42" t="s">
        <v>135</v>
      </c>
      <c r="F7" s="43">
        <f t="shared" ref="F7:F12" si="0">+G7+K7</f>
        <v>73.43</v>
      </c>
      <c r="G7" s="43">
        <f>+G8</f>
        <v>67.43</v>
      </c>
      <c r="H7" s="43">
        <f>+H8</f>
        <v>64.23</v>
      </c>
      <c r="I7" s="43">
        <f>+I8</f>
        <v>0</v>
      </c>
      <c r="J7" s="43">
        <f>+J8</f>
        <v>3.2</v>
      </c>
      <c r="K7" s="43">
        <f>+K8</f>
        <v>6</v>
      </c>
    </row>
    <row r="8" ht="22.5" customHeight="1" spans="1:11">
      <c r="A8" s="62" t="s">
        <v>165</v>
      </c>
      <c r="B8" s="62"/>
      <c r="C8" s="62"/>
      <c r="D8" s="44">
        <v>120001</v>
      </c>
      <c r="E8" s="44" t="s">
        <v>166</v>
      </c>
      <c r="F8" s="43">
        <f t="shared" si="0"/>
        <v>73.43</v>
      </c>
      <c r="G8" s="43">
        <f>+G9</f>
        <v>67.43</v>
      </c>
      <c r="H8" s="43">
        <f>+H9</f>
        <v>64.23</v>
      </c>
      <c r="I8" s="43">
        <f>+I9</f>
        <v>0</v>
      </c>
      <c r="J8" s="43">
        <f>+J9</f>
        <v>3.2</v>
      </c>
      <c r="K8" s="43">
        <f>+K9</f>
        <v>6</v>
      </c>
    </row>
    <row r="9" ht="22.5" customHeight="1" spans="1:11">
      <c r="A9" s="62" t="s">
        <v>165</v>
      </c>
      <c r="B9" s="62" t="s">
        <v>167</v>
      </c>
      <c r="C9" s="62"/>
      <c r="D9" s="44">
        <v>120001</v>
      </c>
      <c r="E9" s="44" t="s">
        <v>168</v>
      </c>
      <c r="F9" s="43">
        <f t="shared" si="0"/>
        <v>73.43</v>
      </c>
      <c r="G9" s="43">
        <f>+G10</f>
        <v>67.43</v>
      </c>
      <c r="H9" s="43">
        <f>+H10</f>
        <v>64.23</v>
      </c>
      <c r="I9" s="43">
        <f>+I10</f>
        <v>0</v>
      </c>
      <c r="J9" s="43">
        <f>+J10</f>
        <v>3.2</v>
      </c>
      <c r="K9" s="43">
        <f>+K10+K11+K12</f>
        <v>6</v>
      </c>
    </row>
    <row r="10" ht="22.5" customHeight="1" spans="1:11">
      <c r="A10" s="62" t="s">
        <v>165</v>
      </c>
      <c r="B10" s="62" t="s">
        <v>167</v>
      </c>
      <c r="C10" s="62" t="s">
        <v>169</v>
      </c>
      <c r="D10" s="44">
        <v>120001</v>
      </c>
      <c r="E10" s="44" t="s">
        <v>170</v>
      </c>
      <c r="F10" s="43">
        <f t="shared" si="0"/>
        <v>67.43</v>
      </c>
      <c r="G10" s="43">
        <f>SUM(H10:J10)</f>
        <v>67.43</v>
      </c>
      <c r="H10" s="43">
        <f>+'1收支总表'!F7</f>
        <v>64.23</v>
      </c>
      <c r="I10" s="43">
        <f>+'1收支总表'!F9</f>
        <v>0</v>
      </c>
      <c r="J10" s="43">
        <f>+'1收支总表'!F8</f>
        <v>3.2</v>
      </c>
      <c r="K10" s="43"/>
    </row>
    <row r="11" ht="22.5" customHeight="1" spans="1:11">
      <c r="A11" s="62" t="s">
        <v>165</v>
      </c>
      <c r="B11" s="62" t="s">
        <v>167</v>
      </c>
      <c r="C11" s="62" t="s">
        <v>171</v>
      </c>
      <c r="D11" s="44">
        <v>120001</v>
      </c>
      <c r="E11" s="44" t="s">
        <v>172</v>
      </c>
      <c r="F11" s="43">
        <f t="shared" si="0"/>
        <v>6</v>
      </c>
      <c r="G11" s="43"/>
      <c r="H11" s="43"/>
      <c r="I11" s="43"/>
      <c r="J11" s="43"/>
      <c r="K11" s="43">
        <v>6</v>
      </c>
    </row>
    <row r="12" ht="22.5" customHeight="1" spans="1:11">
      <c r="A12" s="62"/>
      <c r="B12" s="62"/>
      <c r="C12" s="62"/>
      <c r="D12" s="44"/>
      <c r="E12" s="44"/>
      <c r="F12" s="43"/>
      <c r="G12" s="43"/>
      <c r="H12" s="43"/>
      <c r="I12" s="43"/>
      <c r="J12" s="43"/>
      <c r="K12" s="43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:D</cp:lastModifiedBy>
  <dcterms:created xsi:type="dcterms:W3CDTF">2023-09-26T10:03:00Z</dcterms:created>
  <dcterms:modified xsi:type="dcterms:W3CDTF">2024-10-16T08:43:35Z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0872A6C7F61847B88AE436697EA2E97C_13</vt:lpwstr>
  </property>
</Properties>
</file>