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2" activeTab="12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  <sheet name="Sheet1" sheetId="28" state="hidden" r:id="rId27"/>
  </sheets>
  <externalReferences>
    <externalReference r:id="rId28"/>
  </externalReference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<sst xmlns="http://schemas.openxmlformats.org/spreadsheetml/2006/main" count="1069" uniqueCount="479">
  <si>
    <t>2023年部门预算公开表</t>
  </si>
  <si>
    <t>单位编码：</t>
  </si>
  <si>
    <t>单位名称：</t>
  </si>
  <si>
    <t>蒸湘区商务局</t>
  </si>
  <si>
    <t>部门预算公开表</t>
  </si>
  <si>
    <t>一、部门预算报表</t>
  </si>
  <si>
    <t xml:space="preserve">部门收支总体情况表 </t>
  </si>
  <si>
    <t xml:space="preserve">部门收入总体情况表 </t>
  </si>
  <si>
    <t xml:space="preserve">部门支出总体情况表 </t>
  </si>
  <si>
    <t xml:space="preserve">支出预算分类汇总表（按政府预算经济分类） </t>
  </si>
  <si>
    <t xml:space="preserve">支出预算分类汇总表（按部门预算经济分类） </t>
  </si>
  <si>
    <t xml:space="preserve">财政拨款收支情况表 </t>
  </si>
  <si>
    <t xml:space="preserve">一般公共预算支出表 </t>
  </si>
  <si>
    <t>一般公共预算基本支出表 （按政府预算经济分类）</t>
  </si>
  <si>
    <t>一般公共预算基本支出表 （按部门预算经济分类）</t>
  </si>
  <si>
    <t xml:space="preserve">一般公共预算基本支出表-人员经费（工资福利支出）（按政府预算经济分类） </t>
  </si>
  <si>
    <t xml:space="preserve">一般公共预算基本支出表-人员经费（工资福利支出）（按部门预算经济分类） </t>
  </si>
  <si>
    <t xml:space="preserve">一般公共预算基本支出表-人员经费（对个人家庭的补助）（按政府预算经济分类） </t>
  </si>
  <si>
    <t xml:space="preserve">一般公共预算基本支出表-人员经费（对个人家庭的补助）（按部门预算经济分类） </t>
  </si>
  <si>
    <t xml:space="preserve">一般公共预算基本支出表-公用经费（商品和服务支出）（按政府预算经济分类） </t>
  </si>
  <si>
    <t xml:space="preserve">一般公共预算基本支出表-公用经费（商品和服务支出）（按部门预算经济分类） </t>
  </si>
  <si>
    <t xml:space="preserve">一般公共预算“三公”经费支出表 </t>
  </si>
  <si>
    <t xml:space="preserve">政府性基金预算支出表 </t>
  </si>
  <si>
    <t xml:space="preserve">政府性基金预算支出分类汇总表（按政府预算经济分类） </t>
  </si>
  <si>
    <t xml:space="preserve">政府性基金预算支出分类汇总表（按部门预算经济分类） </t>
  </si>
  <si>
    <t xml:space="preserve">国有资产经营预算支出表 </t>
  </si>
  <si>
    <t xml:space="preserve">财政专户管理资金预算支出表 </t>
  </si>
  <si>
    <t xml:space="preserve">专项资金预算汇总表 </t>
  </si>
  <si>
    <t xml:space="preserve">其他项目支出绩效目标表 </t>
  </si>
  <si>
    <t xml:space="preserve">部门整体支出绩效目标表 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</si>
  <si>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</si>
  <si>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</si>
  <si>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</si>
  <si>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</si>
  <si>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</si>
  <si>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</si>
  <si>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</si>
  <si>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</si>
  <si>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</si>
  <si>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</si>
  <si>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</si>
  <si>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</si>
  <si>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</si>
  <si>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</si>
  <si>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</si>
  <si>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</si>
  <si>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</si>
  <si>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</si>
  <si>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</si>
  <si>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</si>
  <si>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</si>
  <si>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</si>
  <si>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</si>
  <si>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</si>
  <si>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</si>
  <si>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</si>
  <si>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</si>
  <si>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</si>
  <si>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</si>
  <si>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</si>
  <si>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</si>
  <si>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</si>
  <si>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</si>
  <si>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</si>
  <si>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</si>
  <si>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</si>
  <si>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</si>
  <si>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</si>
  <si>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</si>
  <si>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</si>
  <si>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</si>
  <si>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</si>
  <si>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</si>
  <si>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</si>
  <si>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</si>
  <si>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</si>
  <si>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</si>
  <si>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</si>
  <si>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</si>
  <si>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</si>
  <si>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</si>
  <si>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</si>
  <si>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</si>
  <si>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</si>
  <si>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</si>
  <si>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</si>
  <si>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</si>
  <si>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</si>
  <si>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</si>
  <si>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</si>
  <si>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</si>
  <si>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</si>
  <si>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</si>
  <si>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</si>
  <si>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</si>
  <si>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</si>
  <si>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</si>
  <si>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</si>
  <si>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</si>
  <si>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</si>
  <si>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</si>
  <si>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</si>
  <si>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</si>
  <si>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</si>
  <si>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</si>
  <si>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</si>
  <si>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</si>
  <si>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</si>
  <si>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</si>
  <si>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</si>
  <si>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</si>
  <si>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</si>
  <si>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</si>
  <si>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</si>
  <si>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</si>
  <si>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</si>
  <si>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</si>
  <si>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</si>
  <si>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</si>
  <si>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</si>
  <si>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</si>
  <si>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</si>
  <si>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</si>
  <si>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</si>
  <si>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</si>
  <si>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</si>
  <si>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</si>
  <si>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</si>
  <si>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</si>
  <si>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</si>
  <si>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</si>
  <si>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</si>
  <si>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</si>
  <si>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</si>
  <si>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</si>
  <si>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</si>
  <si>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</si>
  <si>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</si>
  <si>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</si>
  <si>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</si>
  <si>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</si>
  <si>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</si>
  <si>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</si>
  <si>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</si>
  <si>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</si>
  <si>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</si>
  <si>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</si>
  <si>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</si>
  <si>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</si>
  <si>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</si>
  <si>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</si>
  <si>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</si>
  <si>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</si>
  <si>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</si>
  <si>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</si>
  <si>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</si>
  <si>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</si>
  <si>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</si>
  <si>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</si>
  <si>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</si>
  <si>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</si>
  <si>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</si>
  <si>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</si>
  <si>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</si>
  <si>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</si>
  <si>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</si>
  <si>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</si>
  <si>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13</t>
  </si>
  <si>
    <t>商贸事务</t>
  </si>
  <si>
    <t>01</t>
  </si>
  <si>
    <t>行政运行</t>
  </si>
  <si>
    <t>08</t>
  </si>
  <si>
    <t>招商引资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</si>
  <si>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</si>
  <si>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</si>
  <si>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</si>
  <si>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</si>
  <si>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</si>
  <si>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</si>
  <si>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</si>
  <si>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</si>
  <si>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</si>
  <si>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</si>
  <si>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</si>
  <si>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</si>
  <si>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</si>
  <si>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</si>
  <si>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</si>
  <si>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</si>
  <si>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</si>
  <si>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</si>
  <si>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</si>
  <si>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一般公务服务支出</t>
  </si>
  <si>
    <t>商务事务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</si>
  <si>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</si>
  <si>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</si>
  <si>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</si>
  <si>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</si>
  <si>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</si>
  <si>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</si>
  <si>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</si>
  <si>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</si>
  <si>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</si>
  <si>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</si>
  <si>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</si>
  <si>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</si>
  <si>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</si>
  <si>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</si>
  <si>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</si>
  <si>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</si>
  <si>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</si>
  <si>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</si>
  <si>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</si>
  <si>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</si>
  <si>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</si>
  <si>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</si>
  <si>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</si>
  <si>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</si>
  <si>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</si>
  <si>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</si>
  <si>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</si>
  <si>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</si>
  <si>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>20138</t>
  </si>
  <si>
    <t>市场监督管理事务</t>
  </si>
  <si>
    <t>2013801</t>
  </si>
  <si>
    <t>2013804</t>
  </si>
  <si>
    <t>市场主体管理</t>
  </si>
  <si>
    <t>部门公开表08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</si>
  <si>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</si>
  <si>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</si>
  <si>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</si>
  <si>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</si>
  <si>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</si>
  <si>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</si>
  <si>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</si>
  <si>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</si>
  <si>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</si>
  <si>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</si>
  <si>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</si>
  <si>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</si>
  <si>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</si>
  <si>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</si>
  <si>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</si>
  <si>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</si>
  <si>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</si>
  <si>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</si>
  <si>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</si>
  <si>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</si>
  <si>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</si>
  <si>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</si>
  <si>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</si>
  <si>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</si>
  <si>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</si>
  <si>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</si>
  <si>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</si>
  <si>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</si>
  <si>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</si>
  <si>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</si>
  <si>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</si>
  <si>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</si>
  <si>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</si>
  <si>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</si>
  <si>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</si>
  <si>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</si>
  <si>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部门经济编码</t>
  </si>
  <si>
    <t>部门经济科目</t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</si>
  <si>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</si>
  <si>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</si>
  <si>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</si>
  <si>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</si>
  <si>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</si>
  <si>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</si>
  <si>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</si>
  <si>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</si>
  <si>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</si>
  <si>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</si>
  <si>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>机关事业单位基本养老保险缴费</t>
  </si>
  <si>
    <t>30109</t>
  </si>
  <si>
    <t>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</si>
  <si>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</si>
  <si>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</si>
  <si>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</si>
  <si>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</si>
  <si>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</si>
  <si>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>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</si>
  <si>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</si>
  <si>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</si>
  <si>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</si>
  <si>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</si>
  <si>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</si>
  <si>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</si>
  <si>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</si>
  <si>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</si>
  <si>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</si>
  <si>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</si>
  <si>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</si>
  <si>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</si>
  <si>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</si>
  <si>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</si>
  <si>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</si>
  <si>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</si>
  <si>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</si>
  <si>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</si>
  <si>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</si>
  <si>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</si>
  <si>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</si>
  <si>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</si>
  <si>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</si>
  <si>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</si>
  <si>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</si>
  <si>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</si>
  <si>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</si>
  <si>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</si>
  <si>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</si>
  <si>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</si>
  <si>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</si>
  <si>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</si>
  <si>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</si>
  <si>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</si>
  <si>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</si>
  <si>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</si>
  <si>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</si>
  <si>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</si>
  <si>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</si>
  <si>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</si>
  <si>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</si>
  <si>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</si>
  <si>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</si>
  <si>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</si>
  <si>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</si>
  <si>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</si>
  <si>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</si>
  <si>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</si>
  <si>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</si>
  <si>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</si>
  <si>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</si>
  <si>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</si>
  <si>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</si>
  <si>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</si>
  <si>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</si>
  <si>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</si>
  <si>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</si>
  <si>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</si>
  <si>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</si>
  <si>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</si>
  <si>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</si>
  <si>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</si>
  <si>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</si>
  <si>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</si>
  <si>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</si>
  <si>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</si>
  <si>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</si>
  <si>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</si>
  <si>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</si>
  <si>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</si>
  <si>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</si>
  <si>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</si>
  <si>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退职（役）费</t>
  </si>
  <si>
    <t>救济费</t>
  </si>
  <si>
    <t>医疗费补助</t>
  </si>
  <si>
    <t>代缴社会保险费</t>
  </si>
  <si>
    <t>一般公共预算基本支出表--公用经费(商品和服务支出)（按政府预算经济分类）</t>
  </si>
  <si>
    <t>办公经费</t>
  </si>
  <si>
    <t>专用材料购置费</t>
  </si>
  <si>
    <t>公务接待费</t>
  </si>
  <si>
    <t>因公出国（境）费用</t>
  </si>
  <si>
    <t>维修(护)费</t>
  </si>
  <si>
    <t>一般公共预算基本支出表--公用经费(商品和服务支出)(按部门预算经济分类)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</si>
  <si>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</si>
  <si>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</si>
  <si>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</si>
  <si>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</si>
  <si>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</si>
  <si>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</si>
  <si>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</si>
  <si>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</si>
  <si>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</si>
  <si>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</si>
  <si>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</si>
  <si>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</si>
  <si>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</si>
  <si>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</si>
  <si>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</si>
  <si>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</si>
  <si>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</si>
  <si>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</si>
  <si>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</si>
  <si>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</si>
  <si>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</si>
  <si>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</si>
  <si>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</si>
  <si>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</si>
  <si>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</si>
  <si>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</si>
  <si>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</si>
  <si>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</si>
  <si>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</si>
  <si>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</si>
  <si>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</si>
  <si>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</si>
  <si>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</si>
  <si>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</si>
  <si>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</si>
  <si>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</si>
  <si>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</si>
  <si>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</si>
  <si>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</si>
  <si>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</si>
  <si>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</si>
  <si>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</si>
  <si>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</si>
  <si>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</si>
  <si>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</si>
  <si>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</si>
  <si>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</si>
  <si>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</si>
  <si>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</si>
  <si>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</si>
  <si>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</si>
  <si>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</si>
  <si>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</si>
  <si>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509001</t>
  </si>
  <si>
    <t>24</t>
  </si>
  <si>
    <t>12</t>
  </si>
  <si>
    <t>效益指标</t>
  </si>
  <si>
    <t>经济效益指标</t>
  </si>
  <si>
    <t>100%</t>
  </si>
  <si>
    <t>持平</t>
  </si>
  <si>
    <t>%</t>
  </si>
  <si>
    <t>定量</t>
  </si>
  <si>
    <t>生态效益指标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</si>
  <si>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</si>
  <si>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</si>
  <si>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</si>
  <si>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</si>
  <si>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</si>
  <si>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</si>
  <si>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</si>
  <si>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</si>
  <si>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</si>
  <si>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</si>
  <si>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</si>
  <si>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</si>
  <si>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</si>
  <si>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r>
      <rPr>
        <sz val="7"/>
        <rFont val="Arial"/>
        <charset val="134"/>
      </rPr>
      <t xml:space="preserve">	</t>
    </r>
    <r>
      <rPr>
        <sz val="7"/>
        <rFont val="SimSun"/>
        <charset val="134"/>
      </rPr>
      <t xml:space="preserve"> 万元</t>
    </r>
  </si>
  <si>
    <t>社会成本指标</t>
  </si>
  <si>
    <t xml:space="preserve">	 万元</t>
  </si>
  <si>
    <t>经济成本指标</t>
  </si>
  <si>
    <t>满意度指标</t>
  </si>
  <si>
    <t>服务对象满意度指标</t>
  </si>
  <si>
    <t>满意</t>
  </si>
  <si>
    <t>基本满意</t>
  </si>
  <si>
    <t>无</t>
  </si>
  <si>
    <t>4s店管理</t>
  </si>
  <si>
    <t xml:space="preserve">	 元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</si>
  <si>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</si>
  <si>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</si>
  <si>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</si>
  <si>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</si>
  <si>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</si>
  <si>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</si>
  <si>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</si>
  <si>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</si>
  <si>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</si>
  <si>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</si>
  <si>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抓住重大商会活动举办的大好机遇，搞好节会招商。积极探索领导干部推动招商、专业队伍招商、以商招商、专项招商、定点招商等招商引资方式，不断加大招商引资工作力度。</t>
  </si>
  <si>
    <t>重点工作任务完成</t>
  </si>
  <si>
    <t>积极开展招商引资工作等</t>
  </si>
  <si>
    <t>长期</t>
  </si>
  <si>
    <t>加快创新经济引进。加快创新经济的布局，着力新能源汽车、文化旅游、健康养老、现代金融、生产性服务业等创新产业领域项目包装和引进。</t>
  </si>
  <si>
    <t>履职目标实现</t>
  </si>
  <si>
    <t>加快限额以上商贸企业培育</t>
  </si>
  <si>
    <t>完成上级部门下达的数据指标任务，壮大限额以上批发零售等企业数据入网数量，提高企业统计员的素质，力争本年度我区在全市排名前列。</t>
  </si>
  <si>
    <t>履职效益</t>
  </si>
  <si>
    <t>强化招商队伍建设，出台招商引资政策</t>
  </si>
  <si>
    <t>满意度</t>
  </si>
  <si>
    <t>群众满意、社会稳定</t>
  </si>
  <si>
    <t>95%</t>
  </si>
  <si>
    <t>持续提升服务工作水平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</si>
</sst>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b/>
      <sz val="7"/>
      <color rgb="FF000000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7"/>
      <name val="Arial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79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3" xfId="50" applyNumberFormat="1" applyFont="1" applyFill="1" applyBorder="1" applyAlignment="1" applyProtection="1">
      <alignment horizontal="center" vertical="center"/>
      <protection locked="0"/>
    </xf>
    <xf numFmtId="49" fontId="6" fillId="0" borderId="3" xfId="50" applyNumberFormat="1" applyFont="1" applyFill="1" applyBorder="1" applyAlignment="1" applyProtection="1">
      <alignment horizontal="center" vertical="center" wrapText="1"/>
      <protection locked="0"/>
    </xf>
    <xf numFmtId="176" fontId="6" fillId="0" borderId="3" xfId="50" applyNumberFormat="1" applyFont="1" applyFill="1" applyBorder="1" applyAlignment="1" applyProtection="1">
      <alignment horizontal="center" vertical="center"/>
      <protection locked="0"/>
    </xf>
    <xf numFmtId="49" fontId="6" fillId="0" borderId="4" xfId="50" applyNumberFormat="1" applyFont="1" applyFill="1" applyBorder="1" applyAlignment="1" applyProtection="1">
      <alignment horizontal="center" vertical="center"/>
      <protection locked="0"/>
    </xf>
    <xf numFmtId="49" fontId="6" fillId="0" borderId="4" xfId="50" applyNumberFormat="1" applyFont="1" applyFill="1" applyBorder="1" applyAlignment="1" applyProtection="1">
      <alignment horizontal="center" vertical="center" wrapText="1"/>
      <protection locked="0"/>
    </xf>
    <xf numFmtId="176" fontId="6" fillId="0" borderId="4" xfId="50" applyNumberFormat="1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horizontal="left" vertical="center"/>
      <protection locked="0"/>
    </xf>
    <xf numFmtId="49" fontId="5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50" applyNumberFormat="1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vertical="center"/>
      <protection locked="0"/>
    </xf>
    <xf numFmtId="49" fontId="8" fillId="0" borderId="2" xfId="5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 applyProtection="1">
      <alignment horizontal="center" vertical="center"/>
      <protection locked="0"/>
    </xf>
    <xf numFmtId="49" fontId="8" fillId="0" borderId="4" xfId="50" applyNumberFormat="1" applyFont="1" applyFill="1" applyBorder="1" applyAlignment="1" applyProtection="1">
      <alignment horizontal="center" vertical="center"/>
      <protection locked="0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/>
    <xf numFmtId="0" fontId="12" fillId="2" borderId="0" xfId="0" applyFont="1" applyFill="1" applyBorder="1" applyAlignment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right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49" fontId="12" fillId="2" borderId="6" xfId="0" applyNumberFormat="1" applyFont="1" applyFill="1" applyBorder="1" applyAlignment="1" applyProtection="1">
      <alignment horizontal="left" vertical="center"/>
    </xf>
    <xf numFmtId="4" fontId="12" fillId="2" borderId="7" xfId="0" applyNumberFormat="1" applyFont="1" applyFill="1" applyBorder="1" applyAlignment="1" applyProtection="1">
      <alignment horizontal="center" vertical="center"/>
    </xf>
    <xf numFmtId="4" fontId="16" fillId="2" borderId="6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/>
    <xf numFmtId="49" fontId="12" fillId="2" borderId="6" xfId="0" applyNumberFormat="1" applyFont="1" applyFill="1" applyBorder="1" applyAlignment="1" applyProtection="1"/>
    <xf numFmtId="49" fontId="12" fillId="2" borderId="8" xfId="0" applyNumberFormat="1" applyFont="1" applyFill="1" applyBorder="1" applyAlignment="1" applyProtection="1">
      <alignment vertical="center"/>
    </xf>
    <xf numFmtId="4" fontId="16" fillId="2" borderId="8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0" borderId="1" xfId="49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horizontal="center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9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20" fillId="0" borderId="1" xfId="49" applyNumberFormat="1" applyFont="1" applyFill="1" applyBorder="1" applyAlignment="1" applyProtection="1">
      <alignment horizontal="center" vertical="center"/>
    </xf>
    <xf numFmtId="0" fontId="20" fillId="0" borderId="1" xfId="49" applyNumberFormat="1" applyFont="1" applyFill="1" applyBorder="1" applyAlignment="1" applyProtection="1">
      <alignment horizontal="left" vertical="center"/>
    </xf>
    <xf numFmtId="0" fontId="20" fillId="3" borderId="1" xfId="49" applyNumberFormat="1" applyFont="1" applyFill="1" applyBorder="1" applyAlignment="1" applyProtection="1">
      <alignment horizontal="left" vertical="center"/>
    </xf>
    <xf numFmtId="0" fontId="21" fillId="0" borderId="0" xfId="49" applyNumberFormat="1" applyFont="1" applyFill="1" applyBorder="1" applyAlignment="1" applyProtection="1">
      <alignment horizontal="center" vertical="center"/>
    </xf>
    <xf numFmtId="0" fontId="18" fillId="0" borderId="0" xfId="49" applyNumberFormat="1" applyFont="1" applyFill="1" applyBorder="1" applyAlignment="1" applyProtection="1">
      <alignment vertical="center"/>
    </xf>
    <xf numFmtId="0" fontId="18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customXml" Target="../customXml/item1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PS%20Cloud%20Files\.365742769\cachedata\0F9EACE055804BB3AD69DC1AAF1AACC0\&#21333;&#20301;&#25351;&#26631;&#26597;&#35810;&#34920;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</sheetNames>
    <sheetDataSet>
      <sheetData sheetId="0"/>
      <sheetData sheetId="1">
        <row r="2">
          <cell r="A2" t="str">
            <v>30101</v>
          </cell>
          <cell r="B2">
            <v>468720</v>
          </cell>
        </row>
        <row r="2">
          <cell r="F2">
            <v>468720</v>
          </cell>
          <cell r="G2">
            <v>46.872</v>
          </cell>
        </row>
        <row r="3">
          <cell r="A3" t="str">
            <v>30102</v>
          </cell>
          <cell r="B3">
            <v>295728</v>
          </cell>
        </row>
        <row r="3">
          <cell r="F3">
            <v>295728</v>
          </cell>
          <cell r="G3">
            <v>29.5728</v>
          </cell>
        </row>
        <row r="4">
          <cell r="A4" t="str">
            <v>30103</v>
          </cell>
          <cell r="B4">
            <v>292455.36</v>
          </cell>
        </row>
        <row r="4">
          <cell r="F4">
            <v>292455.36</v>
          </cell>
          <cell r="G4">
            <v>29.245536</v>
          </cell>
        </row>
        <row r="5">
          <cell r="A5" t="str">
            <v>30108</v>
          </cell>
          <cell r="B5">
            <v>166147.74</v>
          </cell>
        </row>
        <row r="5">
          <cell r="F5">
            <v>166147.74</v>
          </cell>
          <cell r="G5">
            <v>16.614774</v>
          </cell>
        </row>
        <row r="6">
          <cell r="A6" t="str">
            <v>30110</v>
          </cell>
          <cell r="B6">
            <v>93102.59</v>
          </cell>
        </row>
        <row r="6">
          <cell r="F6">
            <v>93102.59</v>
          </cell>
          <cell r="G6">
            <v>9.310259</v>
          </cell>
        </row>
        <row r="7">
          <cell r="A7" t="str">
            <v>30113</v>
          </cell>
          <cell r="B7">
            <v>138348.4</v>
          </cell>
        </row>
        <row r="7">
          <cell r="F7">
            <v>138348.4</v>
          </cell>
          <cell r="G7">
            <v>13.83484</v>
          </cell>
        </row>
        <row r="8">
          <cell r="A8" t="str">
            <v>30199</v>
          </cell>
          <cell r="B8">
            <v>1002504.86</v>
          </cell>
        </row>
        <row r="8">
          <cell r="F8">
            <v>1002504.86</v>
          </cell>
          <cell r="G8">
            <v>100.250486</v>
          </cell>
        </row>
        <row r="9">
          <cell r="A9" t="str">
            <v>30201</v>
          </cell>
          <cell r="B9">
            <v>96000</v>
          </cell>
        </row>
        <row r="9">
          <cell r="F9">
            <v>96000</v>
          </cell>
          <cell r="G9">
            <v>9.6</v>
          </cell>
        </row>
        <row r="10">
          <cell r="A10" t="str">
            <v>30299</v>
          </cell>
          <cell r="B10">
            <v>360000</v>
          </cell>
        </row>
        <row r="10">
          <cell r="F10">
            <v>360000</v>
          </cell>
          <cell r="G10">
            <v>36</v>
          </cell>
        </row>
        <row r="11">
          <cell r="A11" t="str">
            <v>30305</v>
          </cell>
          <cell r="B11">
            <v>144000</v>
          </cell>
        </row>
        <row r="11">
          <cell r="F11">
            <v>144000</v>
          </cell>
          <cell r="G11">
            <v>14.4</v>
          </cell>
        </row>
        <row r="12">
          <cell r="A12" t="str">
            <v>30309</v>
          </cell>
          <cell r="B12">
            <v>8832</v>
          </cell>
        </row>
        <row r="12">
          <cell r="F12">
            <v>8832</v>
          </cell>
          <cell r="G12">
            <v>0.8832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G17" sqref="G17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77"/>
      <c r="B4" s="78"/>
      <c r="C4" s="2"/>
      <c r="D4" s="77" t="s">
        <v>1</v>
      </c>
      <c r="E4" s="78">
        <v>509001</v>
      </c>
      <c r="F4" s="78"/>
      <c r="G4" s="78"/>
      <c r="H4" s="78"/>
      <c r="I4" s="2"/>
    </row>
    <row r="5" ht="54" customHeight="1" spans="1:9">
      <c r="A5" s="77"/>
      <c r="B5" s="78"/>
      <c r="C5" s="2"/>
      <c r="D5" s="77" t="s">
        <v>2</v>
      </c>
      <c r="E5" s="78" t="s">
        <v>3</v>
      </c>
      <c r="F5" s="78"/>
      <c r="G5" s="78"/>
      <c r="H5" s="78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3" sqref="B13"/>
    </sheetView>
  </sheetViews>
  <sheetFormatPr defaultColWidth="9" defaultRowHeight="14.25" outlineLevelCol="1"/>
  <cols>
    <col min="1" max="1" width="9.85833333333333" style="70" customWidth="1"/>
    <col min="2" max="2" width="91.375" style="70" customWidth="1"/>
    <col min="3" max="3" width="9.70833333333333" style="70" customWidth="1"/>
    <col min="4" max="16384" width="9" style="70"/>
  </cols>
  <sheetData>
    <row r="1" s="70" customFormat="1" ht="33" customHeight="1" spans="1:2">
      <c r="A1" s="71" t="s">
        <v>4</v>
      </c>
      <c r="B1" s="71"/>
    </row>
    <row r="2" s="70" customFormat="1" ht="24.75" customHeight="1" spans="1:2">
      <c r="A2" s="71"/>
      <c r="B2" s="71"/>
    </row>
    <row r="3" s="70" customFormat="1" ht="30.75" customHeight="1" spans="1:2">
      <c r="A3" s="72" t="s">
        <v>5</v>
      </c>
      <c r="B3" s="72"/>
    </row>
    <row r="4" s="70" customFormat="1" ht="32.25" customHeight="1" spans="1:2">
      <c r="A4" s="73">
        <v>1</v>
      </c>
      <c r="B4" s="74" t="s">
        <v>6</v>
      </c>
    </row>
    <row r="5" s="70" customFormat="1" ht="32.25" customHeight="1" spans="1:2">
      <c r="A5" s="73">
        <v>2</v>
      </c>
      <c r="B5" s="75" t="s">
        <v>7</v>
      </c>
    </row>
    <row r="6" s="70" customFormat="1" ht="32.25" customHeight="1" spans="1:2">
      <c r="A6" s="73">
        <v>3</v>
      </c>
      <c r="B6" s="74" t="s">
        <v>8</v>
      </c>
    </row>
    <row r="7" s="70" customFormat="1" ht="32.25" customHeight="1" spans="1:2">
      <c r="A7" s="73">
        <v>4</v>
      </c>
      <c r="B7" s="74" t="s">
        <v>9</v>
      </c>
    </row>
    <row r="8" s="70" customFormat="1" ht="32.25" customHeight="1" spans="1:2">
      <c r="A8" s="73">
        <v>5</v>
      </c>
      <c r="B8" s="74" t="s">
        <v>10</v>
      </c>
    </row>
    <row r="9" s="70" customFormat="1" ht="32.25" customHeight="1" spans="1:2">
      <c r="A9" s="73">
        <v>6</v>
      </c>
      <c r="B9" s="74" t="s">
        <v>11</v>
      </c>
    </row>
    <row r="10" s="70" customFormat="1" ht="32.25" customHeight="1" spans="1:2">
      <c r="A10" s="73">
        <v>7</v>
      </c>
      <c r="B10" s="74" t="s">
        <v>12</v>
      </c>
    </row>
    <row r="11" s="70" customFormat="1" ht="32.25" customHeight="1" spans="1:2">
      <c r="A11" s="73">
        <v>8</v>
      </c>
      <c r="B11" s="74" t="s">
        <v>13</v>
      </c>
    </row>
    <row r="12" s="70" customFormat="1" ht="32.25" customHeight="1" spans="1:2">
      <c r="A12" s="73">
        <v>9</v>
      </c>
      <c r="B12" s="74" t="s">
        <v>14</v>
      </c>
    </row>
    <row r="13" s="70" customFormat="1" ht="32.25" customHeight="1" spans="1:2">
      <c r="A13" s="73">
        <v>10</v>
      </c>
      <c r="B13" s="74" t="s">
        <v>15</v>
      </c>
    </row>
    <row r="14" s="70" customFormat="1" ht="32.25" customHeight="1" spans="1:2">
      <c r="A14" s="73">
        <v>11</v>
      </c>
      <c r="B14" s="74" t="s">
        <v>16</v>
      </c>
    </row>
    <row r="15" s="70" customFormat="1" ht="32.25" customHeight="1" spans="1:2">
      <c r="A15" s="73">
        <v>12</v>
      </c>
      <c r="B15" s="74" t="s">
        <v>17</v>
      </c>
    </row>
    <row r="16" s="70" customFormat="1" ht="32.25" customHeight="1" spans="1:2">
      <c r="A16" s="73">
        <v>13</v>
      </c>
      <c r="B16" s="74" t="s">
        <v>18</v>
      </c>
    </row>
    <row r="17" s="70" customFormat="1" ht="32.25" customHeight="1" spans="1:2">
      <c r="A17" s="73">
        <v>14</v>
      </c>
      <c r="B17" s="74" t="s">
        <v>19</v>
      </c>
    </row>
    <row r="18" s="70" customFormat="1" ht="32.25" customHeight="1" spans="1:2">
      <c r="A18" s="73">
        <v>15</v>
      </c>
      <c r="B18" s="74" t="s">
        <v>20</v>
      </c>
    </row>
    <row r="19" s="70" customFormat="1" ht="32.25" customHeight="1" spans="1:2">
      <c r="A19" s="73">
        <v>16</v>
      </c>
      <c r="B19" s="74" t="s">
        <v>21</v>
      </c>
    </row>
    <row r="20" s="70" customFormat="1" ht="32.25" customHeight="1" spans="1:2">
      <c r="A20" s="73">
        <v>17</v>
      </c>
      <c r="B20" s="74" t="s">
        <v>22</v>
      </c>
    </row>
    <row r="21" s="70" customFormat="1" ht="32.25" customHeight="1" spans="1:2">
      <c r="A21" s="73">
        <v>18</v>
      </c>
      <c r="B21" s="74" t="s">
        <v>23</v>
      </c>
    </row>
    <row r="22" s="70" customFormat="1" ht="32.25" customHeight="1" spans="1:2">
      <c r="A22" s="73">
        <v>19</v>
      </c>
      <c r="B22" s="74" t="s">
        <v>24</v>
      </c>
    </row>
    <row r="23" s="70" customFormat="1" ht="32.25" customHeight="1" spans="1:2">
      <c r="A23" s="73">
        <v>20</v>
      </c>
      <c r="B23" s="74" t="s">
        <v>25</v>
      </c>
    </row>
    <row r="24" s="70" customFormat="1" ht="32.25" customHeight="1" spans="1:2">
      <c r="A24" s="73">
        <v>21</v>
      </c>
      <c r="B24" s="74" t="s">
        <v>26</v>
      </c>
    </row>
    <row r="25" s="70" customFormat="1" ht="32.25" customHeight="1" spans="1:2">
      <c r="A25" s="73">
        <v>22</v>
      </c>
      <c r="B25" s="74" t="s">
        <v>27</v>
      </c>
    </row>
    <row r="26" s="70" customFormat="1" ht="32.25" customHeight="1" spans="1:2">
      <c r="A26" s="73">
        <v>23</v>
      </c>
      <c r="B26" s="74" t="s">
        <v>28</v>
      </c>
    </row>
    <row r="27" s="70" customFormat="1" ht="32.25" customHeight="1" spans="1:2">
      <c r="A27" s="73">
        <v>24</v>
      </c>
      <c r="B27" s="74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2" sqref="A2:H2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37"/>
      <c r="C1" s="37"/>
      <c r="D1" s="37"/>
      <c r="E1" s="37"/>
      <c r="F1" s="37"/>
      <c r="G1" s="37"/>
      <c r="H1" s="33" t="s">
        <v>30</v>
      </c>
    </row>
    <row r="2" ht="24" customHeight="1" spans="1:8">
      <c r="A2" s="69" t="s">
        <v>6</v>
      </c>
      <c r="B2" s="69"/>
      <c r="C2" s="69"/>
      <c r="D2" s="69"/>
      <c r="E2" s="69"/>
      <c r="F2" s="69"/>
      <c r="G2" s="69"/>
      <c r="H2" s="69"/>
    </row>
    <row r="3" ht="17.25" customHeight="1" spans="1:8">
      <c r="A3" s="5" t="s">
        <v>3</v>
      </c>
      <c r="B3" s="5"/>
      <c r="C3" s="5"/>
      <c r="D3" s="5"/>
      <c r="E3" s="5"/>
      <c r="F3" s="5"/>
      <c r="G3" s="34" t="s">
        <v>31</v>
      </c>
      <c r="H3" s="34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38" t="s">
        <v>39</v>
      </c>
      <c r="B6" s="59">
        <v>306.59</v>
      </c>
      <c r="C6" s="41" t="s">
        <v>40</v>
      </c>
      <c r="D6" s="59">
        <v>306.59</v>
      </c>
      <c r="E6" s="38" t="s">
        <v>41</v>
      </c>
      <c r="F6" s="39">
        <f>+F7+F8+F9</f>
        <v>282.59</v>
      </c>
      <c r="G6" s="41" t="s">
        <v>42</v>
      </c>
      <c r="H6" s="59">
        <v>257.7</v>
      </c>
    </row>
    <row r="7" ht="16.5" customHeight="1" spans="1:8">
      <c r="A7" s="41" t="s">
        <v>43</v>
      </c>
      <c r="B7" s="59">
        <v>306.59</v>
      </c>
      <c r="C7" s="41" t="s">
        <v>44</v>
      </c>
      <c r="D7" s="60"/>
      <c r="E7" s="41" t="s">
        <v>45</v>
      </c>
      <c r="F7" s="59">
        <v>257.7</v>
      </c>
      <c r="G7" s="41" t="s">
        <v>46</v>
      </c>
      <c r="H7" s="59">
        <v>33.6</v>
      </c>
    </row>
    <row r="8" ht="16.5" customHeight="1" spans="1:8">
      <c r="A8" s="38" t="s">
        <v>47</v>
      </c>
      <c r="B8" s="59"/>
      <c r="C8" s="41" t="s">
        <v>48</v>
      </c>
      <c r="D8" s="60"/>
      <c r="E8" s="41" t="s">
        <v>49</v>
      </c>
      <c r="F8" s="59">
        <v>9.6</v>
      </c>
      <c r="G8" s="41" t="s">
        <v>50</v>
      </c>
      <c r="H8" s="59"/>
    </row>
    <row r="9" ht="16.5" customHeight="1" spans="1:8">
      <c r="A9" s="41" t="s">
        <v>51</v>
      </c>
      <c r="B9" s="59"/>
      <c r="C9" s="41" t="s">
        <v>52</v>
      </c>
      <c r="D9" s="60"/>
      <c r="E9" s="41" t="s">
        <v>53</v>
      </c>
      <c r="F9" s="59">
        <v>15.29</v>
      </c>
      <c r="G9" s="41" t="s">
        <v>54</v>
      </c>
      <c r="H9" s="59"/>
    </row>
    <row r="10" ht="16.5" customHeight="1" spans="1:8">
      <c r="A10" s="41" t="s">
        <v>55</v>
      </c>
      <c r="B10" s="59"/>
      <c r="C10" s="41" t="s">
        <v>56</v>
      </c>
      <c r="D10" s="60"/>
      <c r="E10" s="38" t="s">
        <v>57</v>
      </c>
      <c r="F10" s="39">
        <v>24</v>
      </c>
      <c r="G10" s="41" t="s">
        <v>58</v>
      </c>
      <c r="H10" s="59"/>
    </row>
    <row r="11" ht="16.5" customHeight="1" spans="1:8">
      <c r="A11" s="41" t="s">
        <v>59</v>
      </c>
      <c r="B11" s="59"/>
      <c r="C11" s="41" t="s">
        <v>60</v>
      </c>
      <c r="D11" s="60"/>
      <c r="E11" s="41" t="s">
        <v>61</v>
      </c>
      <c r="F11" s="59"/>
      <c r="G11" s="41" t="s">
        <v>62</v>
      </c>
      <c r="H11" s="59"/>
    </row>
    <row r="12" ht="16.5" customHeight="1" spans="1:8">
      <c r="A12" s="41" t="s">
        <v>63</v>
      </c>
      <c r="B12" s="59"/>
      <c r="C12" s="41" t="s">
        <v>64</v>
      </c>
      <c r="D12" s="60"/>
      <c r="E12" s="41" t="s">
        <v>65</v>
      </c>
      <c r="F12" s="59">
        <v>24</v>
      </c>
      <c r="G12" s="41" t="s">
        <v>66</v>
      </c>
      <c r="H12" s="59"/>
    </row>
    <row r="13" ht="16.5" customHeight="1" spans="1:8">
      <c r="A13" s="41" t="s">
        <v>67</v>
      </c>
      <c r="B13" s="59"/>
      <c r="C13" s="41" t="s">
        <v>68</v>
      </c>
      <c r="D13" s="60"/>
      <c r="E13" s="41" t="s">
        <v>69</v>
      </c>
      <c r="F13" s="59"/>
      <c r="G13" s="41" t="s">
        <v>70</v>
      </c>
      <c r="H13" s="59"/>
    </row>
    <row r="14" ht="16.5" customHeight="1" spans="1:8">
      <c r="A14" s="41" t="s">
        <v>71</v>
      </c>
      <c r="B14" s="59"/>
      <c r="C14" s="41" t="s">
        <v>72</v>
      </c>
      <c r="D14" s="60"/>
      <c r="E14" s="41" t="s">
        <v>73</v>
      </c>
      <c r="F14" s="59"/>
      <c r="G14" s="41" t="s">
        <v>74</v>
      </c>
      <c r="H14" s="59">
        <v>15.29</v>
      </c>
    </row>
    <row r="15" ht="16.5" customHeight="1" spans="1:8">
      <c r="A15" s="41" t="s">
        <v>75</v>
      </c>
      <c r="B15" s="59"/>
      <c r="C15" s="41" t="s">
        <v>76</v>
      </c>
      <c r="D15" s="60"/>
      <c r="E15" s="41" t="s">
        <v>77</v>
      </c>
      <c r="F15" s="59"/>
      <c r="G15" s="41" t="s">
        <v>78</v>
      </c>
      <c r="H15" s="59"/>
    </row>
    <row r="16" ht="16.5" customHeight="1" spans="1:8">
      <c r="A16" s="41" t="s">
        <v>79</v>
      </c>
      <c r="B16" s="59"/>
      <c r="C16" s="41" t="s">
        <v>80</v>
      </c>
      <c r="D16" s="60"/>
      <c r="E16" s="41" t="s">
        <v>81</v>
      </c>
      <c r="F16" s="59"/>
      <c r="G16" s="41" t="s">
        <v>82</v>
      </c>
      <c r="H16" s="59"/>
    </row>
    <row r="17" ht="16.5" customHeight="1" spans="1:8">
      <c r="A17" s="41" t="s">
        <v>83</v>
      </c>
      <c r="B17" s="59"/>
      <c r="C17" s="41" t="s">
        <v>84</v>
      </c>
      <c r="D17" s="60"/>
      <c r="E17" s="41" t="s">
        <v>85</v>
      </c>
      <c r="F17" s="59"/>
      <c r="G17" s="41" t="s">
        <v>86</v>
      </c>
      <c r="H17" s="59"/>
    </row>
    <row r="18" ht="16.5" customHeight="1" spans="1:8">
      <c r="A18" s="41" t="s">
        <v>87</v>
      </c>
      <c r="B18" s="59"/>
      <c r="C18" s="41" t="s">
        <v>88</v>
      </c>
      <c r="D18" s="60"/>
      <c r="E18" s="41" t="s">
        <v>89</v>
      </c>
      <c r="F18" s="59"/>
      <c r="G18" s="41" t="s">
        <v>90</v>
      </c>
      <c r="H18" s="59"/>
    </row>
    <row r="19" ht="16.5" customHeight="1" spans="1:8">
      <c r="A19" s="41" t="s">
        <v>91</v>
      </c>
      <c r="B19" s="59"/>
      <c r="C19" s="41" t="s">
        <v>92</v>
      </c>
      <c r="D19" s="60"/>
      <c r="E19" s="41" t="s">
        <v>93</v>
      </c>
      <c r="F19" s="59"/>
      <c r="G19" s="41" t="s">
        <v>94</v>
      </c>
      <c r="H19" s="59"/>
    </row>
    <row r="20" ht="16.5" customHeight="1" spans="1:8">
      <c r="A20" s="38" t="s">
        <v>95</v>
      </c>
      <c r="B20" s="39"/>
      <c r="C20" s="41" t="s">
        <v>96</v>
      </c>
      <c r="D20" s="60"/>
      <c r="E20" s="41" t="s">
        <v>97</v>
      </c>
      <c r="F20" s="59"/>
      <c r="G20" s="41"/>
      <c r="H20" s="59"/>
    </row>
    <row r="21" ht="16.5" customHeight="1" spans="1:8">
      <c r="A21" s="38" t="s">
        <v>98</v>
      </c>
      <c r="B21" s="39"/>
      <c r="C21" s="41" t="s">
        <v>99</v>
      </c>
      <c r="D21" s="60"/>
      <c r="E21" s="38" t="s">
        <v>100</v>
      </c>
      <c r="F21" s="39"/>
      <c r="G21" s="41"/>
      <c r="H21" s="59"/>
    </row>
    <row r="22" ht="16.5" customHeight="1" spans="1:8">
      <c r="A22" s="38" t="s">
        <v>101</v>
      </c>
      <c r="B22" s="39"/>
      <c r="C22" s="41" t="s">
        <v>102</v>
      </c>
      <c r="D22" s="60"/>
      <c r="E22" s="41"/>
      <c r="F22" s="59"/>
      <c r="G22" s="41"/>
      <c r="H22" s="59"/>
    </row>
    <row r="23" ht="16.5" customHeight="1" spans="1:8">
      <c r="A23" s="38" t="s">
        <v>103</v>
      </c>
      <c r="B23" s="39"/>
      <c r="C23" s="41" t="s">
        <v>104</v>
      </c>
      <c r="D23" s="60"/>
      <c r="E23" s="41"/>
      <c r="F23" s="59"/>
      <c r="G23" s="41"/>
      <c r="H23" s="59"/>
    </row>
    <row r="24" ht="16.5" customHeight="1" spans="1:8">
      <c r="A24" s="38" t="s">
        <v>105</v>
      </c>
      <c r="B24" s="39"/>
      <c r="C24" s="41" t="s">
        <v>106</v>
      </c>
      <c r="D24" s="60"/>
      <c r="E24" s="41"/>
      <c r="F24" s="59"/>
      <c r="G24" s="41"/>
      <c r="H24" s="59"/>
    </row>
    <row r="25" ht="16.5" customHeight="1" spans="1:8">
      <c r="A25" s="41" t="s">
        <v>107</v>
      </c>
      <c r="B25" s="59"/>
      <c r="C25" s="41" t="s">
        <v>108</v>
      </c>
      <c r="D25" s="60"/>
      <c r="E25" s="41"/>
      <c r="F25" s="59"/>
      <c r="G25" s="41"/>
      <c r="H25" s="59"/>
    </row>
    <row r="26" ht="16.5" customHeight="1" spans="1:8">
      <c r="A26" s="41" t="s">
        <v>109</v>
      </c>
      <c r="B26" s="59"/>
      <c r="C26" s="41" t="s">
        <v>110</v>
      </c>
      <c r="D26" s="60"/>
      <c r="E26" s="41"/>
      <c r="F26" s="59"/>
      <c r="G26" s="41"/>
      <c r="H26" s="59"/>
    </row>
    <row r="27" ht="16.5" customHeight="1" spans="1:8">
      <c r="A27" s="41" t="s">
        <v>111</v>
      </c>
      <c r="B27" s="59"/>
      <c r="C27" s="41" t="s">
        <v>112</v>
      </c>
      <c r="D27" s="60"/>
      <c r="E27" s="41"/>
      <c r="F27" s="59"/>
      <c r="G27" s="41"/>
      <c r="H27" s="59"/>
    </row>
    <row r="28" ht="16.5" customHeight="1" spans="1:8">
      <c r="A28" s="38" t="s">
        <v>113</v>
      </c>
      <c r="B28" s="39"/>
      <c r="C28" s="41" t="s">
        <v>114</v>
      </c>
      <c r="D28" s="60"/>
      <c r="E28" s="41"/>
      <c r="F28" s="59"/>
      <c r="G28" s="41"/>
      <c r="H28" s="59"/>
    </row>
    <row r="29" ht="16.5" customHeight="1" spans="1:8">
      <c r="A29" s="38" t="s">
        <v>115</v>
      </c>
      <c r="B29" s="39"/>
      <c r="C29" s="41" t="s">
        <v>116</v>
      </c>
      <c r="D29" s="60"/>
      <c r="E29" s="41"/>
      <c r="F29" s="59"/>
      <c r="G29" s="41"/>
      <c r="H29" s="59"/>
    </row>
    <row r="30" ht="16.5" customHeight="1" spans="1:8">
      <c r="A30" s="38" t="s">
        <v>117</v>
      </c>
      <c r="B30" s="39"/>
      <c r="C30" s="41" t="s">
        <v>118</v>
      </c>
      <c r="D30" s="60"/>
      <c r="E30" s="41"/>
      <c r="F30" s="59"/>
      <c r="G30" s="41"/>
      <c r="H30" s="59"/>
    </row>
    <row r="31" ht="16.5" customHeight="1" spans="1:8">
      <c r="A31" s="38" t="s">
        <v>119</v>
      </c>
      <c r="B31" s="39"/>
      <c r="C31" s="41" t="s">
        <v>120</v>
      </c>
      <c r="D31" s="60"/>
      <c r="E31" s="41"/>
      <c r="F31" s="59"/>
      <c r="G31" s="41"/>
      <c r="H31" s="59"/>
    </row>
    <row r="32" ht="16.5" customHeight="1" spans="1:8">
      <c r="A32" s="38" t="s">
        <v>121</v>
      </c>
      <c r="B32" s="39"/>
      <c r="C32" s="41" t="s">
        <v>122</v>
      </c>
      <c r="D32" s="60"/>
      <c r="E32" s="41"/>
      <c r="F32" s="59"/>
      <c r="G32" s="41"/>
      <c r="H32" s="59"/>
    </row>
    <row r="33" ht="16.5" customHeight="1" spans="1:8">
      <c r="A33" s="41"/>
      <c r="B33" s="59"/>
      <c r="C33" s="41" t="s">
        <v>123</v>
      </c>
      <c r="D33" s="60"/>
      <c r="E33" s="41"/>
      <c r="F33" s="59"/>
      <c r="G33" s="41"/>
      <c r="H33" s="59"/>
    </row>
    <row r="34" ht="16.5" customHeight="1" spans="1:8">
      <c r="A34" s="41"/>
      <c r="B34" s="59"/>
      <c r="C34" s="41" t="s">
        <v>124</v>
      </c>
      <c r="D34" s="60"/>
      <c r="E34" s="41"/>
      <c r="F34" s="59"/>
      <c r="G34" s="41"/>
      <c r="H34" s="59"/>
    </row>
    <row r="35" ht="16.5" customHeight="1" spans="1:8">
      <c r="A35" s="41"/>
      <c r="B35" s="59"/>
      <c r="C35" s="41" t="s">
        <v>125</v>
      </c>
      <c r="D35" s="60"/>
      <c r="E35" s="41"/>
      <c r="F35" s="59"/>
      <c r="G35" s="41"/>
      <c r="H35" s="59"/>
    </row>
    <row r="36" ht="16.5" customHeight="1" spans="1:8">
      <c r="A36" s="41"/>
      <c r="B36" s="59"/>
      <c r="C36" s="41"/>
      <c r="D36" s="59"/>
      <c r="E36" s="41"/>
      <c r="F36" s="59"/>
      <c r="G36" s="41"/>
      <c r="H36" s="59"/>
    </row>
    <row r="37" ht="16.5" customHeight="1" spans="1:8">
      <c r="A37" s="38" t="s">
        <v>126</v>
      </c>
      <c r="B37" s="59">
        <v>306.59</v>
      </c>
      <c r="C37" s="38" t="s">
        <v>127</v>
      </c>
      <c r="D37" s="59">
        <v>306.59</v>
      </c>
      <c r="E37" s="38" t="s">
        <v>127</v>
      </c>
      <c r="F37" s="59">
        <v>306.59</v>
      </c>
      <c r="G37" s="38" t="s">
        <v>127</v>
      </c>
      <c r="H37" s="59">
        <v>306.59</v>
      </c>
    </row>
    <row r="38" ht="16.5" customHeight="1" spans="1:8">
      <c r="A38" s="38" t="s">
        <v>128</v>
      </c>
      <c r="B38" s="39"/>
      <c r="C38" s="38" t="s">
        <v>129</v>
      </c>
      <c r="D38" s="39"/>
      <c r="E38" s="38" t="s">
        <v>129</v>
      </c>
      <c r="F38" s="39"/>
      <c r="G38" s="38" t="s">
        <v>129</v>
      </c>
      <c r="H38" s="39"/>
    </row>
    <row r="39" ht="16.5" customHeight="1" spans="1:8">
      <c r="A39" s="41"/>
      <c r="B39" s="59"/>
      <c r="C39" s="41"/>
      <c r="D39" s="59"/>
      <c r="E39" s="38"/>
      <c r="F39" s="39"/>
      <c r="G39" s="38"/>
      <c r="H39" s="39"/>
    </row>
    <row r="40" ht="16.5" customHeight="1" spans="1:8">
      <c r="A40" s="38" t="s">
        <v>130</v>
      </c>
      <c r="B40" s="59">
        <v>306.59</v>
      </c>
      <c r="C40" s="38" t="s">
        <v>131</v>
      </c>
      <c r="D40" s="59">
        <v>306.59</v>
      </c>
      <c r="E40" s="38" t="s">
        <v>131</v>
      </c>
      <c r="F40" s="59">
        <v>306.59</v>
      </c>
      <c r="G40" s="38" t="s">
        <v>131</v>
      </c>
      <c r="H40" s="59">
        <v>306.59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D18" sqref="D18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3" t="s">
        <v>132</v>
      </c>
      <c r="Y1" s="33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34" t="s">
        <v>31</v>
      </c>
      <c r="Y3" s="34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38"/>
      <c r="B7" s="38" t="s">
        <v>135</v>
      </c>
      <c r="C7" s="42">
        <v>306.59</v>
      </c>
      <c r="D7" s="42">
        <v>306.59</v>
      </c>
      <c r="E7" s="42">
        <v>306.59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22.5" customHeight="1" spans="1:25">
      <c r="A8" s="40"/>
      <c r="B8" s="40" t="str">
        <f>+封面!E5</f>
        <v>蒸湘区商务局</v>
      </c>
      <c r="C8" s="42">
        <v>306.59</v>
      </c>
      <c r="D8" s="42">
        <v>306.59</v>
      </c>
      <c r="E8" s="42">
        <v>306.59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H21" sqref="H21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37"/>
      <c r="C1" s="37"/>
      <c r="D1" s="62"/>
      <c r="E1" s="37"/>
      <c r="F1" s="37"/>
      <c r="G1" s="37"/>
      <c r="H1" s="37"/>
      <c r="I1" s="37"/>
      <c r="J1" s="37"/>
      <c r="K1" s="33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63" t="s">
        <v>3</v>
      </c>
      <c r="B3" s="63"/>
      <c r="C3" s="63"/>
      <c r="D3" s="63"/>
      <c r="E3" s="63"/>
      <c r="F3" s="63"/>
      <c r="G3" s="63"/>
      <c r="H3" s="63"/>
      <c r="I3" s="63"/>
      <c r="J3" s="63"/>
      <c r="K3" s="34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41"/>
      <c r="B6" s="41"/>
      <c r="C6" s="41"/>
      <c r="D6" s="38" t="s">
        <v>135</v>
      </c>
      <c r="E6" s="38"/>
      <c r="F6" s="64">
        <v>1017.78</v>
      </c>
      <c r="G6" s="64">
        <f>+G7</f>
        <v>282.59</v>
      </c>
      <c r="H6" s="64">
        <f>+H7</f>
        <v>24</v>
      </c>
      <c r="I6" s="39"/>
      <c r="J6" s="39"/>
      <c r="K6" s="39"/>
    </row>
    <row r="7" ht="22.5" customHeight="1" spans="1:11">
      <c r="A7" s="65" t="s">
        <v>165</v>
      </c>
      <c r="B7" s="65"/>
      <c r="C7" s="65"/>
      <c r="D7" s="66" t="str">
        <f>A7&amp;B7&amp;C7</f>
        <v>201</v>
      </c>
      <c r="E7" s="66" t="s">
        <v>166</v>
      </c>
      <c r="F7" s="67">
        <f>+G7+H7</f>
        <v>306.59</v>
      </c>
      <c r="G7" s="67">
        <f>+G8</f>
        <v>282.59</v>
      </c>
      <c r="H7" s="67">
        <f>+H8</f>
        <v>24</v>
      </c>
      <c r="I7" s="68"/>
      <c r="J7" s="68"/>
      <c r="K7" s="68"/>
    </row>
    <row r="8" ht="22.5" customHeight="1" spans="1:11">
      <c r="A8" s="65" t="s">
        <v>165</v>
      </c>
      <c r="B8" s="65" t="s">
        <v>167</v>
      </c>
      <c r="C8" s="65"/>
      <c r="D8" s="66" t="str">
        <f>A8&amp;B8&amp;C8</f>
        <v>20113</v>
      </c>
      <c r="E8" s="66" t="s">
        <v>168</v>
      </c>
      <c r="F8" s="67">
        <f>+G8+H8</f>
        <v>306.59</v>
      </c>
      <c r="G8" s="67">
        <f>+G9+G10+G11</f>
        <v>282.59</v>
      </c>
      <c r="H8" s="67">
        <f>+H9+H10+H11</f>
        <v>24</v>
      </c>
      <c r="I8" s="68"/>
      <c r="J8" s="68"/>
      <c r="K8" s="68"/>
    </row>
    <row r="9" s="22" customFormat="1" ht="22.5" customHeight="1" spans="1:11">
      <c r="A9" s="65" t="s">
        <v>165</v>
      </c>
      <c r="B9" s="65" t="s">
        <v>167</v>
      </c>
      <c r="C9" s="65" t="s">
        <v>169</v>
      </c>
      <c r="D9" s="66" t="str">
        <f>A9&amp;B9&amp;C9</f>
        <v>2011301</v>
      </c>
      <c r="E9" s="66" t="s">
        <v>170</v>
      </c>
      <c r="F9" s="67">
        <f>+G9+H9</f>
        <v>282.59</v>
      </c>
      <c r="G9" s="67">
        <v>282.59</v>
      </c>
      <c r="H9" s="67"/>
      <c r="I9" s="68"/>
      <c r="J9" s="68"/>
      <c r="K9" s="68"/>
    </row>
    <row r="10" ht="22.5" customHeight="1" spans="1:11">
      <c r="A10" s="65" t="s">
        <v>165</v>
      </c>
      <c r="B10" s="65" t="s">
        <v>167</v>
      </c>
      <c r="C10" s="65" t="s">
        <v>171</v>
      </c>
      <c r="D10" s="66">
        <v>2011308</v>
      </c>
      <c r="E10" s="66" t="s">
        <v>172</v>
      </c>
      <c r="F10" s="67">
        <f>+G10+H10</f>
        <v>24</v>
      </c>
      <c r="G10" s="67"/>
      <c r="H10" s="67">
        <v>24</v>
      </c>
      <c r="I10" s="68"/>
      <c r="J10" s="68"/>
      <c r="K10" s="68"/>
    </row>
    <row r="11" ht="22.5" customHeight="1" spans="1:11">
      <c r="A11" s="58"/>
      <c r="B11" s="58"/>
      <c r="C11" s="58"/>
      <c r="D11" s="66"/>
      <c r="E11" s="66"/>
      <c r="F11" s="68"/>
      <c r="G11" s="68"/>
      <c r="H11" s="68"/>
      <c r="I11" s="68"/>
      <c r="J11" s="68"/>
      <c r="K11" s="6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I18" sqref="I18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3" t="s">
        <v>173</v>
      </c>
      <c r="T1" s="33"/>
    </row>
    <row r="2" ht="42" customHeight="1" spans="1:20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4" t="s">
        <v>31</v>
      </c>
      <c r="T3" s="34"/>
    </row>
    <row r="4" ht="19.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38"/>
      <c r="B6" s="38"/>
      <c r="C6" s="38"/>
      <c r="D6" s="38"/>
      <c r="E6" s="38" t="s">
        <v>135</v>
      </c>
      <c r="F6" s="39">
        <f>SUM(G6:T6)</f>
        <v>306.59</v>
      </c>
      <c r="G6" s="39">
        <f>+G7</f>
        <v>257.7</v>
      </c>
      <c r="H6" s="39">
        <f>+H7</f>
        <v>33.6</v>
      </c>
      <c r="I6" s="39"/>
      <c r="J6" s="39"/>
      <c r="K6" s="39"/>
      <c r="L6" s="39"/>
      <c r="M6" s="39"/>
      <c r="N6" s="39"/>
      <c r="O6" s="39">
        <f>+O7</f>
        <v>15.29</v>
      </c>
      <c r="P6" s="39"/>
      <c r="Q6" s="39"/>
      <c r="R6" s="39"/>
      <c r="S6" s="39"/>
      <c r="T6" s="39"/>
    </row>
    <row r="7" ht="22.5" customHeight="1" spans="1:20">
      <c r="A7" s="35" t="s">
        <v>165</v>
      </c>
      <c r="B7" s="35"/>
      <c r="C7" s="35"/>
      <c r="D7" s="40">
        <f>封面!E4</f>
        <v>509001</v>
      </c>
      <c r="E7" s="40" t="s">
        <v>192</v>
      </c>
      <c r="F7" s="39">
        <f>SUM(G7:T7)</f>
        <v>306.59</v>
      </c>
      <c r="G7" s="39">
        <f>+G8</f>
        <v>257.7</v>
      </c>
      <c r="H7" s="39">
        <f>+H8</f>
        <v>33.6</v>
      </c>
      <c r="I7" s="39"/>
      <c r="J7" s="39"/>
      <c r="K7" s="39"/>
      <c r="L7" s="39"/>
      <c r="M7" s="39"/>
      <c r="N7" s="39"/>
      <c r="O7" s="39">
        <f>+O8</f>
        <v>15.29</v>
      </c>
      <c r="P7" s="39"/>
      <c r="Q7" s="39"/>
      <c r="R7" s="39"/>
      <c r="S7" s="39"/>
      <c r="T7" s="39"/>
    </row>
    <row r="8" ht="22.5" customHeight="1" spans="1:20">
      <c r="A8" s="35" t="s">
        <v>165</v>
      </c>
      <c r="B8" s="35" t="s">
        <v>167</v>
      </c>
      <c r="C8" s="35"/>
      <c r="D8" s="40">
        <f>封面!E4</f>
        <v>509001</v>
      </c>
      <c r="E8" s="40" t="s">
        <v>193</v>
      </c>
      <c r="F8" s="39">
        <f>SUM(G8:T8)</f>
        <v>306.59</v>
      </c>
      <c r="G8" s="39">
        <f>SUM(G9:G11)</f>
        <v>257.7</v>
      </c>
      <c r="H8" s="39">
        <f>SUM(H9:H11)</f>
        <v>33.6</v>
      </c>
      <c r="I8" s="39"/>
      <c r="J8" s="39"/>
      <c r="K8" s="39"/>
      <c r="L8" s="39"/>
      <c r="M8" s="39"/>
      <c r="N8" s="39"/>
      <c r="O8" s="39">
        <f>SUM(O9:O11)</f>
        <v>15.29</v>
      </c>
      <c r="P8" s="39"/>
      <c r="Q8" s="39"/>
      <c r="R8" s="39"/>
      <c r="S8" s="39"/>
      <c r="T8" s="39"/>
    </row>
    <row r="9" ht="22.5" customHeight="1" spans="1:20">
      <c r="A9" s="35" t="s">
        <v>165</v>
      </c>
      <c r="B9" s="35" t="s">
        <v>167</v>
      </c>
      <c r="C9" s="35" t="s">
        <v>169</v>
      </c>
      <c r="D9" s="40">
        <f>封面!E4</f>
        <v>509001</v>
      </c>
      <c r="E9" s="40" t="s">
        <v>170</v>
      </c>
      <c r="F9" s="39">
        <f>SUM(G9:T9)</f>
        <v>282.59</v>
      </c>
      <c r="G9" s="39">
        <f>'1收支总表'!F7</f>
        <v>257.7</v>
      </c>
      <c r="H9" s="39">
        <f>+'1收支总表'!F8</f>
        <v>9.6</v>
      </c>
      <c r="I9" s="39"/>
      <c r="J9" s="39"/>
      <c r="K9" s="39"/>
      <c r="L9" s="39"/>
      <c r="M9" s="39"/>
      <c r="N9" s="39"/>
      <c r="O9" s="39">
        <f>+'1收支总表'!F9</f>
        <v>15.29</v>
      </c>
      <c r="P9" s="39"/>
      <c r="Q9" s="39"/>
      <c r="R9" s="39"/>
      <c r="S9" s="39"/>
      <c r="T9" s="39"/>
    </row>
    <row r="10" ht="22.5" customHeight="1" spans="1:20">
      <c r="A10" s="35" t="s">
        <v>165</v>
      </c>
      <c r="B10" s="35" t="s">
        <v>167</v>
      </c>
      <c r="C10" s="35" t="s">
        <v>171</v>
      </c>
      <c r="D10" s="40">
        <f>封面!E4</f>
        <v>509001</v>
      </c>
      <c r="E10" s="40" t="s">
        <v>172</v>
      </c>
      <c r="F10" s="39">
        <f>SUM(G10:T10)</f>
        <v>24</v>
      </c>
      <c r="G10" s="39"/>
      <c r="H10" s="39">
        <f>+'1收支总表'!F12</f>
        <v>24</v>
      </c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ht="22.5" customHeight="1" spans="1:20">
      <c r="A11" s="35"/>
      <c r="B11" s="35"/>
      <c r="C11" s="35"/>
      <c r="D11" s="40"/>
      <c r="E11" s="40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J11" sqref="J11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3" t="s">
        <v>194</v>
      </c>
      <c r="U1" s="33"/>
    </row>
    <row r="2" ht="36.75" customHeight="1" spans="1:21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4" t="s">
        <v>31</v>
      </c>
      <c r="U3" s="34"/>
    </row>
    <row r="4" ht="22.5" customHeight="1" spans="1:21">
      <c r="A4" s="6" t="s">
        <v>154</v>
      </c>
      <c r="B4" s="6"/>
      <c r="C4" s="6"/>
      <c r="D4" s="6" t="s">
        <v>175</v>
      </c>
      <c r="E4" s="6" t="s">
        <v>176</v>
      </c>
      <c r="F4" s="6" t="s">
        <v>196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197</v>
      </c>
      <c r="I5" s="6" t="s">
        <v>198</v>
      </c>
      <c r="J5" s="6" t="s">
        <v>186</v>
      </c>
      <c r="K5" s="6" t="s">
        <v>135</v>
      </c>
      <c r="L5" s="6" t="s">
        <v>199</v>
      </c>
      <c r="M5" s="6" t="s">
        <v>200</v>
      </c>
      <c r="N5" s="6" t="s">
        <v>201</v>
      </c>
      <c r="O5" s="6" t="s">
        <v>188</v>
      </c>
      <c r="P5" s="6" t="s">
        <v>202</v>
      </c>
      <c r="Q5" s="6" t="s">
        <v>203</v>
      </c>
      <c r="R5" s="6" t="s">
        <v>204</v>
      </c>
      <c r="S5" s="6" t="s">
        <v>184</v>
      </c>
      <c r="T5" s="6" t="s">
        <v>187</v>
      </c>
      <c r="U5" s="6" t="s">
        <v>191</v>
      </c>
    </row>
    <row r="6" ht="22.5" customHeight="1" spans="1:21">
      <c r="A6" s="38"/>
      <c r="B6" s="38"/>
      <c r="C6" s="38"/>
      <c r="D6" s="38">
        <f>封面!$E4</f>
        <v>509001</v>
      </c>
      <c r="E6" s="38" t="s">
        <v>135</v>
      </c>
      <c r="F6" s="39">
        <f>+G6+K6</f>
        <v>306.59</v>
      </c>
      <c r="G6" s="39">
        <f>SUM(H6:J6)</f>
        <v>282.59</v>
      </c>
      <c r="H6" s="39">
        <f>+H7</f>
        <v>257.7</v>
      </c>
      <c r="I6" s="39">
        <f>+I7</f>
        <v>9.6</v>
      </c>
      <c r="J6" s="39">
        <f>+J7</f>
        <v>15.29</v>
      </c>
      <c r="K6" s="39">
        <f>+K7</f>
        <v>24</v>
      </c>
      <c r="L6" s="39"/>
      <c r="M6" s="39"/>
      <c r="N6" s="39"/>
      <c r="O6" s="39"/>
      <c r="P6" s="39"/>
      <c r="Q6" s="39"/>
      <c r="R6" s="39"/>
      <c r="S6" s="39"/>
      <c r="T6" s="39"/>
      <c r="U6" s="39"/>
    </row>
    <row r="7" ht="22.5" customHeight="1" spans="1:21">
      <c r="A7" s="35" t="s">
        <v>165</v>
      </c>
      <c r="B7" s="35"/>
      <c r="C7" s="35"/>
      <c r="D7" s="38">
        <v>509001</v>
      </c>
      <c r="E7" s="40" t="s">
        <v>192</v>
      </c>
      <c r="F7" s="39">
        <f>+G7+K7</f>
        <v>306.59</v>
      </c>
      <c r="G7" s="39">
        <f>SUM(H7:J7)</f>
        <v>282.59</v>
      </c>
      <c r="H7" s="39">
        <f>+H8</f>
        <v>257.7</v>
      </c>
      <c r="I7" s="39">
        <f>+I8</f>
        <v>9.6</v>
      </c>
      <c r="J7" s="39">
        <f>+J8</f>
        <v>15.29</v>
      </c>
      <c r="K7" s="39">
        <f>+K8</f>
        <v>24</v>
      </c>
      <c r="L7" s="39"/>
      <c r="M7" s="39"/>
      <c r="N7" s="39"/>
      <c r="O7" s="39"/>
      <c r="P7" s="39"/>
      <c r="Q7" s="39"/>
      <c r="R7" s="39"/>
      <c r="S7" s="39"/>
      <c r="T7" s="39"/>
      <c r="U7" s="39"/>
    </row>
    <row r="8" ht="22.5" customHeight="1" spans="1:21">
      <c r="A8" s="35" t="s">
        <v>165</v>
      </c>
      <c r="B8" s="35" t="s">
        <v>167</v>
      </c>
      <c r="C8" s="35"/>
      <c r="D8" s="38">
        <v>509001</v>
      </c>
      <c r="E8" s="40" t="s">
        <v>193</v>
      </c>
      <c r="F8" s="39">
        <f>+G8+K8</f>
        <v>306.59</v>
      </c>
      <c r="G8" s="39">
        <f>SUM(H8:J8)</f>
        <v>282.59</v>
      </c>
      <c r="H8" s="39">
        <f>+H9</f>
        <v>257.7</v>
      </c>
      <c r="I8" s="39">
        <f>+I9</f>
        <v>9.6</v>
      </c>
      <c r="J8" s="39">
        <f>+J9</f>
        <v>15.29</v>
      </c>
      <c r="K8" s="39">
        <f>+SUM(K9:K11)</f>
        <v>24</v>
      </c>
      <c r="L8" s="39"/>
      <c r="M8" s="39"/>
      <c r="N8" s="39"/>
      <c r="O8" s="39"/>
      <c r="P8" s="39"/>
      <c r="Q8" s="39"/>
      <c r="R8" s="39"/>
      <c r="S8" s="39"/>
      <c r="T8" s="39"/>
      <c r="U8" s="39"/>
    </row>
    <row r="9" ht="22.5" customHeight="1" spans="1:21">
      <c r="A9" s="35" t="s">
        <v>165</v>
      </c>
      <c r="B9" s="35" t="s">
        <v>167</v>
      </c>
      <c r="C9" s="35" t="s">
        <v>169</v>
      </c>
      <c r="D9" s="38">
        <v>509001</v>
      </c>
      <c r="E9" s="40" t="s">
        <v>170</v>
      </c>
      <c r="F9" s="39">
        <f>+G9+K9</f>
        <v>282.59</v>
      </c>
      <c r="G9" s="39">
        <f>SUM(H9:J9)</f>
        <v>282.59</v>
      </c>
      <c r="H9" s="39">
        <f>'1收支总表'!F7</f>
        <v>257.7</v>
      </c>
      <c r="I9" s="39">
        <f>+'1收支总表'!F8</f>
        <v>9.6</v>
      </c>
      <c r="J9" s="39">
        <f>+'1收支总表'!F9</f>
        <v>15.29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ht="22.5" customHeight="1" spans="1:21">
      <c r="A10" s="35" t="s">
        <v>165</v>
      </c>
      <c r="B10" s="35" t="s">
        <v>167</v>
      </c>
      <c r="C10" s="35" t="s">
        <v>171</v>
      </c>
      <c r="D10" s="38">
        <v>509001</v>
      </c>
      <c r="E10" s="40" t="s">
        <v>172</v>
      </c>
      <c r="F10" s="39">
        <f>+G10+K10</f>
        <v>24</v>
      </c>
      <c r="G10" s="39"/>
      <c r="H10" s="39"/>
      <c r="I10" s="39"/>
      <c r="J10" s="39"/>
      <c r="K10" s="39">
        <f>SUM(L10:U10)</f>
        <v>24</v>
      </c>
      <c r="L10" s="39"/>
      <c r="M10" s="39">
        <v>24</v>
      </c>
      <c r="N10" s="39"/>
      <c r="O10" s="39"/>
      <c r="P10" s="39"/>
      <c r="Q10" s="39"/>
      <c r="R10" s="39"/>
      <c r="S10" s="39"/>
      <c r="T10" s="39"/>
      <c r="U10" s="39"/>
    </row>
    <row r="11" ht="22.5" customHeight="1" spans="1:21">
      <c r="A11" s="35"/>
      <c r="B11" s="35"/>
      <c r="C11" s="35"/>
      <c r="D11" s="40"/>
      <c r="E11" s="40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37"/>
      <c r="C1" s="37"/>
      <c r="D1" s="33" t="s">
        <v>205</v>
      </c>
    </row>
    <row r="2" ht="32.25" customHeight="1" spans="1:4">
      <c r="A2" s="4" t="s">
        <v>206</v>
      </c>
      <c r="B2" s="4"/>
      <c r="C2" s="4"/>
      <c r="D2" s="4"/>
    </row>
    <row r="3" ht="18.75" customHeight="1" spans="1:5">
      <c r="A3" s="5" t="s">
        <v>3</v>
      </c>
      <c r="B3" s="5"/>
      <c r="C3" s="5"/>
      <c r="D3" s="34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38" t="s">
        <v>207</v>
      </c>
      <c r="B6" s="39">
        <f>+B7</f>
        <v>306.59</v>
      </c>
      <c r="C6" s="38" t="s">
        <v>208</v>
      </c>
      <c r="D6" s="42">
        <f>+D7</f>
        <v>306.59</v>
      </c>
      <c r="E6" s="2"/>
    </row>
    <row r="7" ht="20.25" customHeight="1" spans="1:5">
      <c r="A7" s="41" t="s">
        <v>209</v>
      </c>
      <c r="B7" s="59">
        <f>+B8</f>
        <v>306.59</v>
      </c>
      <c r="C7" s="41" t="s">
        <v>40</v>
      </c>
      <c r="D7" s="60">
        <f>+'1收支总表'!B6</f>
        <v>306.59</v>
      </c>
      <c r="E7" s="2"/>
    </row>
    <row r="8" ht="20.25" customHeight="1" spans="1:5">
      <c r="A8" s="41" t="s">
        <v>210</v>
      </c>
      <c r="B8" s="59">
        <f>+'1收支总表'!B6</f>
        <v>306.59</v>
      </c>
      <c r="C8" s="41" t="s">
        <v>44</v>
      </c>
      <c r="D8" s="60"/>
      <c r="E8" s="2"/>
    </row>
    <row r="9" ht="30.75" customHeight="1" spans="1:5">
      <c r="A9" s="41" t="s">
        <v>47</v>
      </c>
      <c r="B9" s="59"/>
      <c r="C9" s="41" t="s">
        <v>48</v>
      </c>
      <c r="D9" s="60"/>
      <c r="E9" s="2"/>
    </row>
    <row r="10" ht="20.25" customHeight="1" spans="1:5">
      <c r="A10" s="41" t="s">
        <v>211</v>
      </c>
      <c r="B10" s="59"/>
      <c r="C10" s="41" t="s">
        <v>52</v>
      </c>
      <c r="D10" s="60"/>
      <c r="E10" s="2"/>
    </row>
    <row r="11" ht="20.25" customHeight="1" spans="1:5">
      <c r="A11" s="41" t="s">
        <v>212</v>
      </c>
      <c r="B11" s="59"/>
      <c r="C11" s="41" t="s">
        <v>56</v>
      </c>
      <c r="D11" s="60"/>
      <c r="E11" s="2"/>
    </row>
    <row r="12" ht="20.25" customHeight="1" spans="1:5">
      <c r="A12" s="41" t="s">
        <v>213</v>
      </c>
      <c r="B12" s="59"/>
      <c r="C12" s="41" t="s">
        <v>60</v>
      </c>
      <c r="D12" s="60"/>
      <c r="E12" s="2"/>
    </row>
    <row r="13" ht="20.25" customHeight="1" spans="1:5">
      <c r="A13" s="38" t="s">
        <v>214</v>
      </c>
      <c r="B13" s="39"/>
      <c r="C13" s="41" t="s">
        <v>64</v>
      </c>
      <c r="D13" s="60"/>
      <c r="E13" s="2"/>
    </row>
    <row r="14" ht="20.25" customHeight="1" spans="1:5">
      <c r="A14" s="41" t="s">
        <v>209</v>
      </c>
      <c r="B14" s="59"/>
      <c r="C14" s="41" t="s">
        <v>68</v>
      </c>
      <c r="D14" s="60"/>
      <c r="E14" s="2"/>
    </row>
    <row r="15" ht="20.25" customHeight="1" spans="1:5">
      <c r="A15" s="41" t="s">
        <v>211</v>
      </c>
      <c r="B15" s="59"/>
      <c r="C15" s="41" t="s">
        <v>72</v>
      </c>
      <c r="D15" s="60"/>
      <c r="E15" s="2"/>
    </row>
    <row r="16" ht="20.25" customHeight="1" spans="1:5">
      <c r="A16" s="41" t="s">
        <v>212</v>
      </c>
      <c r="B16" s="59"/>
      <c r="C16" s="41" t="s">
        <v>76</v>
      </c>
      <c r="D16" s="60"/>
      <c r="E16" s="2"/>
    </row>
    <row r="17" ht="20.25" customHeight="1" spans="1:5">
      <c r="A17" s="41" t="s">
        <v>213</v>
      </c>
      <c r="B17" s="59"/>
      <c r="C17" s="41" t="s">
        <v>80</v>
      </c>
      <c r="D17" s="60"/>
      <c r="E17" s="2"/>
    </row>
    <row r="18" ht="20.25" customHeight="1" spans="1:5">
      <c r="A18" s="41"/>
      <c r="B18" s="61"/>
      <c r="C18" s="41" t="s">
        <v>84</v>
      </c>
      <c r="D18" s="60"/>
      <c r="E18" s="2"/>
    </row>
    <row r="19" ht="20.25" customHeight="1" spans="1:5">
      <c r="A19" s="41"/>
      <c r="B19" s="41"/>
      <c r="C19" s="41" t="s">
        <v>88</v>
      </c>
      <c r="D19" s="60"/>
      <c r="E19" s="2"/>
    </row>
    <row r="20" ht="20.25" customHeight="1" spans="1:5">
      <c r="A20" s="41"/>
      <c r="B20" s="41"/>
      <c r="C20" s="41" t="s">
        <v>92</v>
      </c>
      <c r="D20" s="60"/>
      <c r="E20" s="2"/>
    </row>
    <row r="21" ht="20.25" customHeight="1" spans="1:5">
      <c r="A21" s="41"/>
      <c r="B21" s="41"/>
      <c r="C21" s="41" t="s">
        <v>96</v>
      </c>
      <c r="D21" s="60"/>
      <c r="E21" s="2"/>
    </row>
    <row r="22" ht="20.25" customHeight="1" spans="1:5">
      <c r="A22" s="41"/>
      <c r="B22" s="41"/>
      <c r="C22" s="41" t="s">
        <v>99</v>
      </c>
      <c r="D22" s="60"/>
      <c r="E22" s="2"/>
    </row>
    <row r="23" ht="20.25" customHeight="1" spans="1:5">
      <c r="A23" s="41"/>
      <c r="B23" s="41"/>
      <c r="C23" s="41" t="s">
        <v>102</v>
      </c>
      <c r="D23" s="60"/>
      <c r="E23" s="2"/>
    </row>
    <row r="24" ht="20.25" customHeight="1" spans="1:5">
      <c r="A24" s="41"/>
      <c r="B24" s="41"/>
      <c r="C24" s="41" t="s">
        <v>104</v>
      </c>
      <c r="D24" s="60"/>
      <c r="E24" s="2"/>
    </row>
    <row r="25" ht="20.25" customHeight="1" spans="1:5">
      <c r="A25" s="41"/>
      <c r="B25" s="41"/>
      <c r="C25" s="41" t="s">
        <v>106</v>
      </c>
      <c r="D25" s="60"/>
      <c r="E25" s="2"/>
    </row>
    <row r="26" ht="20.25" customHeight="1" spans="1:5">
      <c r="A26" s="41"/>
      <c r="B26" s="41"/>
      <c r="C26" s="41" t="s">
        <v>108</v>
      </c>
      <c r="D26" s="60"/>
      <c r="E26" s="2"/>
    </row>
    <row r="27" ht="20.25" customHeight="1" spans="1:5">
      <c r="A27" s="41"/>
      <c r="B27" s="41"/>
      <c r="C27" s="41" t="s">
        <v>110</v>
      </c>
      <c r="D27" s="60"/>
      <c r="E27" s="2"/>
    </row>
    <row r="28" ht="20.25" customHeight="1" spans="1:5">
      <c r="A28" s="41"/>
      <c r="B28" s="41"/>
      <c r="C28" s="41" t="s">
        <v>112</v>
      </c>
      <c r="D28" s="60"/>
      <c r="E28" s="2"/>
    </row>
    <row r="29" ht="20.25" customHeight="1" spans="1:5">
      <c r="A29" s="41"/>
      <c r="B29" s="41"/>
      <c r="C29" s="41" t="s">
        <v>114</v>
      </c>
      <c r="D29" s="60"/>
      <c r="E29" s="2"/>
    </row>
    <row r="30" ht="20.25" customHeight="1" spans="1:5">
      <c r="A30" s="41"/>
      <c r="B30" s="41"/>
      <c r="C30" s="41" t="s">
        <v>116</v>
      </c>
      <c r="D30" s="60"/>
      <c r="E30" s="2"/>
    </row>
    <row r="31" ht="20.25" customHeight="1" spans="1:5">
      <c r="A31" s="41"/>
      <c r="B31" s="41"/>
      <c r="C31" s="41" t="s">
        <v>118</v>
      </c>
      <c r="D31" s="60"/>
      <c r="E31" s="2"/>
    </row>
    <row r="32" ht="20.25" customHeight="1" spans="1:5">
      <c r="A32" s="41"/>
      <c r="B32" s="41"/>
      <c r="C32" s="41" t="s">
        <v>120</v>
      </c>
      <c r="D32" s="60"/>
      <c r="E32" s="2"/>
    </row>
    <row r="33" ht="20.25" customHeight="1" spans="1:5">
      <c r="A33" s="41"/>
      <c r="B33" s="41"/>
      <c r="C33" s="41" t="s">
        <v>122</v>
      </c>
      <c r="D33" s="60"/>
      <c r="E33" s="2"/>
    </row>
    <row r="34" ht="20.25" customHeight="1" spans="1:5">
      <c r="A34" s="41"/>
      <c r="B34" s="41"/>
      <c r="C34" s="41" t="s">
        <v>123</v>
      </c>
      <c r="D34" s="60"/>
      <c r="E34" s="2"/>
    </row>
    <row r="35" ht="20.25" customHeight="1" spans="1:5">
      <c r="A35" s="41"/>
      <c r="B35" s="41"/>
      <c r="C35" s="41" t="s">
        <v>124</v>
      </c>
      <c r="D35" s="60"/>
      <c r="E35" s="2"/>
    </row>
    <row r="36" ht="20.25" customHeight="1" spans="1:5">
      <c r="A36" s="41"/>
      <c r="B36" s="41"/>
      <c r="C36" s="41" t="s">
        <v>125</v>
      </c>
      <c r="D36" s="60"/>
      <c r="E36" s="2"/>
    </row>
    <row r="37" ht="20.25" customHeight="1" spans="1:5">
      <c r="A37" s="41"/>
      <c r="B37" s="41"/>
      <c r="C37" s="41"/>
      <c r="D37" s="59"/>
      <c r="E37" s="2"/>
    </row>
    <row r="38" ht="20.25" customHeight="1" spans="1:5">
      <c r="A38" s="38"/>
      <c r="B38" s="38"/>
      <c r="C38" s="38" t="s">
        <v>215</v>
      </c>
      <c r="D38" s="39"/>
      <c r="E38" s="5"/>
    </row>
    <row r="39" ht="20.25" customHeight="1" spans="1:5">
      <c r="A39" s="38"/>
      <c r="B39" s="38"/>
      <c r="C39" s="38"/>
      <c r="D39" s="39"/>
      <c r="E39" s="5"/>
    </row>
    <row r="40" ht="20.25" customHeight="1" spans="1:5">
      <c r="A40" s="6" t="s">
        <v>216</v>
      </c>
      <c r="B40" s="39">
        <f>+B6</f>
        <v>306.59</v>
      </c>
      <c r="C40" s="6" t="s">
        <v>217</v>
      </c>
      <c r="D40" s="42">
        <f>+D6</f>
        <v>306.59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3" sqref="A3:I3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37"/>
      <c r="C1" s="37"/>
      <c r="D1" s="2"/>
      <c r="E1" s="37"/>
      <c r="F1" s="37"/>
      <c r="G1" s="37"/>
      <c r="H1" s="37"/>
      <c r="I1" s="37"/>
      <c r="J1" s="37"/>
      <c r="K1" s="33" t="s">
        <v>218</v>
      </c>
    </row>
    <row r="2" ht="42.75" customHeight="1" spans="1:11">
      <c r="A2" s="4" t="s">
        <v>219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34" t="s">
        <v>31</v>
      </c>
      <c r="K3" s="34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220</v>
      </c>
      <c r="I5" s="6"/>
      <c r="J5" s="6" t="s">
        <v>221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197</v>
      </c>
      <c r="I6" s="6" t="s">
        <v>186</v>
      </c>
      <c r="J6" s="6"/>
      <c r="K6" s="6"/>
    </row>
    <row r="7" ht="22.5" customHeight="1" spans="1:11">
      <c r="A7" s="41"/>
      <c r="B7" s="41"/>
      <c r="C7" s="41"/>
      <c r="D7" s="38"/>
      <c r="E7" s="38" t="s">
        <v>135</v>
      </c>
      <c r="F7" s="39">
        <f>+G7+K7</f>
        <v>306.59</v>
      </c>
      <c r="G7" s="39">
        <f>+G8</f>
        <v>282.59</v>
      </c>
      <c r="H7" s="39">
        <f>+H8</f>
        <v>257.7</v>
      </c>
      <c r="I7" s="39">
        <f>+I8</f>
        <v>15.29</v>
      </c>
      <c r="J7" s="39">
        <f>+J8</f>
        <v>9.6</v>
      </c>
      <c r="K7" s="39">
        <f>+K8</f>
        <v>24</v>
      </c>
    </row>
    <row r="8" ht="22.5" customHeight="1" spans="1:11">
      <c r="A8" s="58" t="s">
        <v>165</v>
      </c>
      <c r="B8" s="58"/>
      <c r="C8" s="58"/>
      <c r="D8" s="40" t="s">
        <v>165</v>
      </c>
      <c r="E8" s="40" t="s">
        <v>166</v>
      </c>
      <c r="F8" s="39">
        <f>+G8+K8</f>
        <v>306.59</v>
      </c>
      <c r="G8" s="39">
        <f>+G9</f>
        <v>282.59</v>
      </c>
      <c r="H8" s="39">
        <f>+H9</f>
        <v>257.7</v>
      </c>
      <c r="I8" s="39">
        <f>+I9</f>
        <v>15.29</v>
      </c>
      <c r="J8" s="39">
        <f>+J9</f>
        <v>9.6</v>
      </c>
      <c r="K8" s="39">
        <f>+K9</f>
        <v>24</v>
      </c>
    </row>
    <row r="9" ht="22.5" customHeight="1" spans="1:11">
      <c r="A9" s="58" t="s">
        <v>165</v>
      </c>
      <c r="B9" s="58" t="s">
        <v>167</v>
      </c>
      <c r="C9" s="58"/>
      <c r="D9" s="40" t="s">
        <v>222</v>
      </c>
      <c r="E9" s="40" t="s">
        <v>223</v>
      </c>
      <c r="F9" s="39">
        <f>+G9+K9</f>
        <v>306.59</v>
      </c>
      <c r="G9" s="39">
        <f>+G10</f>
        <v>282.59</v>
      </c>
      <c r="H9" s="39">
        <f>+H10</f>
        <v>257.7</v>
      </c>
      <c r="I9" s="39">
        <f>+I10</f>
        <v>15.29</v>
      </c>
      <c r="J9" s="39">
        <f>+J10</f>
        <v>9.6</v>
      </c>
      <c r="K9" s="39">
        <f>+K10+K11+K12</f>
        <v>24</v>
      </c>
    </row>
    <row r="10" ht="22.5" customHeight="1" spans="1:11">
      <c r="A10" s="58" t="s">
        <v>165</v>
      </c>
      <c r="B10" s="58" t="s">
        <v>167</v>
      </c>
      <c r="C10" s="58" t="s">
        <v>169</v>
      </c>
      <c r="D10" s="40" t="s">
        <v>224</v>
      </c>
      <c r="E10" s="40" t="s">
        <v>170</v>
      </c>
      <c r="F10" s="39">
        <f>+G10+K10</f>
        <v>282.59</v>
      </c>
      <c r="G10" s="39">
        <f>SUM(H10:J10)</f>
        <v>282.59</v>
      </c>
      <c r="H10" s="39">
        <f>+'1收支总表'!F7</f>
        <v>257.7</v>
      </c>
      <c r="I10" s="39">
        <f>+'1收支总表'!F9</f>
        <v>15.29</v>
      </c>
      <c r="J10" s="39">
        <f>+'1收支总表'!F8</f>
        <v>9.6</v>
      </c>
      <c r="K10" s="39"/>
    </row>
    <row r="11" ht="22.5" customHeight="1" spans="1:11">
      <c r="A11" s="58" t="s">
        <v>165</v>
      </c>
      <c r="B11" s="58" t="s">
        <v>167</v>
      </c>
      <c r="C11" s="58" t="s">
        <v>171</v>
      </c>
      <c r="D11" s="40" t="s">
        <v>225</v>
      </c>
      <c r="E11" s="40" t="s">
        <v>226</v>
      </c>
      <c r="F11" s="39">
        <f>+G11+K11</f>
        <v>24</v>
      </c>
      <c r="G11" s="39"/>
      <c r="H11" s="39"/>
      <c r="I11" s="39"/>
      <c r="J11" s="39"/>
      <c r="K11" s="39">
        <f>+'1收支总表'!F12</f>
        <v>24</v>
      </c>
    </row>
    <row r="12" ht="22.5" customHeight="1" spans="1:11">
      <c r="A12" s="58"/>
      <c r="B12" s="58"/>
      <c r="C12" s="58"/>
      <c r="D12" s="40"/>
      <c r="E12" s="40"/>
      <c r="F12" s="39"/>
      <c r="G12" s="39"/>
      <c r="H12" s="39"/>
      <c r="I12" s="39"/>
      <c r="J12" s="39"/>
      <c r="K12" s="3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2" sqref="A2:C2"/>
    </sheetView>
  </sheetViews>
  <sheetFormatPr defaultColWidth="6.875" defaultRowHeight="12.75" customHeight="1"/>
  <cols>
    <col min="1" max="1" width="23.625" style="43" customWidth="1"/>
    <col min="2" max="2" width="27.125" style="43" customWidth="1"/>
    <col min="3" max="3" width="28" style="43" customWidth="1"/>
    <col min="4" max="221" width="6.125" style="43" customWidth="1"/>
    <col min="222" max="225" width="6.875" style="43" customWidth="1"/>
    <col min="226" max="16384" width="6.875" style="43"/>
  </cols>
  <sheetData>
    <row r="1" s="43" customFormat="1" ht="23.25" customHeight="1" spans="2:221">
      <c r="B1" s="45"/>
      <c r="C1" s="33" t="s">
        <v>227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K1" s="46"/>
      <c r="HL1" s="46"/>
      <c r="HM1" s="46"/>
    </row>
    <row r="2" s="43" customFormat="1" ht="45" customHeight="1" spans="1:221">
      <c r="A2" s="47" t="s">
        <v>13</v>
      </c>
      <c r="B2" s="47"/>
      <c r="C2" s="47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</row>
    <row r="3" s="43" customFormat="1" ht="23.25" customHeight="1" spans="1:221">
      <c r="A3" s="43" t="s">
        <v>3</v>
      </c>
      <c r="C3" s="48" t="s">
        <v>228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  <c r="GY3" s="46"/>
      <c r="GZ3" s="46"/>
      <c r="HA3" s="46"/>
      <c r="HB3" s="46"/>
      <c r="HC3" s="46"/>
      <c r="HD3" s="46"/>
      <c r="HE3" s="46"/>
      <c r="HF3" s="46"/>
      <c r="HG3" s="46"/>
      <c r="HH3" s="46"/>
      <c r="HI3" s="46"/>
      <c r="HJ3" s="46"/>
      <c r="HK3" s="46"/>
      <c r="HL3" s="46"/>
      <c r="HM3" s="46"/>
    </row>
    <row r="4" s="43" customFormat="1" ht="23.1" customHeight="1" spans="1:221">
      <c r="A4" s="49" t="s">
        <v>229</v>
      </c>
      <c r="B4" s="49" t="s">
        <v>230</v>
      </c>
      <c r="C4" s="49" t="s">
        <v>231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</row>
    <row r="5" s="44" customFormat="1" ht="23.1" customHeight="1" spans="1:221">
      <c r="A5" s="55"/>
      <c r="B5" s="56" t="s">
        <v>135</v>
      </c>
      <c r="C5" s="57">
        <f>+C6+C11+C19</f>
        <v>282.59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</row>
    <row r="6" s="43" customFormat="1" ht="23.1" customHeight="1" spans="1:221">
      <c r="A6" s="55" t="s">
        <v>232</v>
      </c>
      <c r="B6" s="56" t="s">
        <v>178</v>
      </c>
      <c r="C6" s="57">
        <f>+SUM(C7:C10)</f>
        <v>245.7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</row>
    <row r="7" s="43" customFormat="1" ht="23.1" customHeight="1" spans="1:221">
      <c r="A7" s="55" t="s">
        <v>233</v>
      </c>
      <c r="B7" s="56" t="s">
        <v>234</v>
      </c>
      <c r="C7" s="57">
        <v>105.69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</row>
    <row r="8" s="43" customFormat="1" ht="23.1" customHeight="1" spans="1:221">
      <c r="A8" s="55" t="s">
        <v>235</v>
      </c>
      <c r="B8" s="56" t="s">
        <v>236</v>
      </c>
      <c r="C8" s="57">
        <v>25.93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</row>
    <row r="9" s="43" customFormat="1" ht="23.1" customHeight="1" spans="1:221">
      <c r="A9" s="55" t="s">
        <v>237</v>
      </c>
      <c r="B9" s="56" t="s">
        <v>238</v>
      </c>
      <c r="C9" s="57">
        <v>13.83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</row>
    <row r="10" s="43" customFormat="1" ht="23.1" customHeight="1" spans="1:221">
      <c r="A10" s="55" t="s">
        <v>239</v>
      </c>
      <c r="B10" s="56" t="s">
        <v>240</v>
      </c>
      <c r="C10" s="57">
        <v>100.25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</row>
    <row r="11" s="43" customFormat="1" ht="23.1" customHeight="1" spans="1:221">
      <c r="A11" s="55" t="s">
        <v>241</v>
      </c>
      <c r="B11" s="56" t="s">
        <v>179</v>
      </c>
      <c r="C11" s="57">
        <f>SUM(C12:C18)</f>
        <v>21.6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</row>
    <row r="12" s="43" customFormat="1" ht="23.1" customHeight="1" spans="1:221">
      <c r="A12" s="55" t="s">
        <v>242</v>
      </c>
      <c r="B12" s="56" t="s">
        <v>243</v>
      </c>
      <c r="C12" s="57">
        <v>9.6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</row>
    <row r="13" s="43" customFormat="1" ht="23.1" customHeight="1" spans="1:221">
      <c r="A13" s="55" t="s">
        <v>244</v>
      </c>
      <c r="B13" s="56" t="s">
        <v>245</v>
      </c>
      <c r="C13" s="57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</row>
    <row r="14" s="43" customFormat="1" ht="23.1" customHeight="1" spans="1:221">
      <c r="A14" s="55" t="s">
        <v>246</v>
      </c>
      <c r="B14" s="56" t="s">
        <v>247</v>
      </c>
      <c r="C14" s="57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</row>
    <row r="15" s="43" customFormat="1" ht="23.1" customHeight="1" spans="1:221">
      <c r="A15" s="55" t="s">
        <v>248</v>
      </c>
      <c r="B15" s="56" t="s">
        <v>249</v>
      </c>
      <c r="C15" s="57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</row>
    <row r="16" s="43" customFormat="1" ht="23.1" customHeight="1" spans="1:221">
      <c r="A16" s="55" t="s">
        <v>250</v>
      </c>
      <c r="B16" s="56" t="s">
        <v>251</v>
      </c>
      <c r="C16" s="57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</row>
    <row r="17" s="43" customFormat="1" ht="23" customHeight="1" spans="1:221">
      <c r="A17" s="55" t="s">
        <v>252</v>
      </c>
      <c r="B17" s="56" t="s">
        <v>253</v>
      </c>
      <c r="C17" s="57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</row>
    <row r="18" s="43" customFormat="1" ht="23" customHeight="1" spans="1:221">
      <c r="A18" s="55" t="s">
        <v>254</v>
      </c>
      <c r="B18" s="56" t="s">
        <v>255</v>
      </c>
      <c r="C18" s="57">
        <v>12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</row>
    <row r="19" s="43" customFormat="1" ht="23.1" customHeight="1" spans="1:221">
      <c r="A19" s="55" t="s">
        <v>256</v>
      </c>
      <c r="B19" s="56" t="s">
        <v>186</v>
      </c>
      <c r="C19" s="57">
        <f>SUM(C20:C22)</f>
        <v>15.29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</row>
    <row r="20" s="43" customFormat="1" ht="23.1" customHeight="1" spans="1:3">
      <c r="A20" s="55" t="s">
        <v>257</v>
      </c>
      <c r="B20" s="56" t="s">
        <v>258</v>
      </c>
      <c r="C20" s="57"/>
    </row>
    <row r="21" s="43" customFormat="1" ht="23.1" customHeight="1" spans="1:221">
      <c r="A21" s="55" t="s">
        <v>259</v>
      </c>
      <c r="B21" s="56" t="s">
        <v>260</v>
      </c>
      <c r="C21" s="57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</row>
    <row r="22" s="43" customFormat="1" ht="23.1" customHeight="1" spans="1:3">
      <c r="A22" s="55" t="s">
        <v>261</v>
      </c>
      <c r="B22" s="56" t="s">
        <v>262</v>
      </c>
      <c r="C22" s="57">
        <v>15.29</v>
      </c>
    </row>
    <row r="23" s="43" customFormat="1" ht="23.1" customHeight="1"/>
    <row r="24" s="43" customFormat="1" ht="23.1" customHeight="1"/>
    <row r="25" s="43" customFormat="1" ht="23.1" customHeight="1"/>
    <row r="26" s="43" customFormat="1" ht="23.1" customHeight="1"/>
    <row r="27" s="43" customFormat="1" ht="23.1" customHeight="1"/>
    <row r="28" s="43" customFormat="1" ht="23.1" customHeight="1"/>
    <row r="29" s="43" customFormat="1" ht="23.1" customHeight="1"/>
    <row r="30" s="43" customFormat="1" ht="23.1" customHeight="1"/>
    <row r="31" s="43" customFormat="1" ht="23.1" customHeight="1"/>
    <row r="32" s="43" customFormat="1" ht="23.1" customHeight="1"/>
    <row r="33" s="4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J9" sqref="J9"/>
    </sheetView>
  </sheetViews>
  <sheetFormatPr defaultColWidth="6.875" defaultRowHeight="11.25"/>
  <cols>
    <col min="1" max="1" width="19" style="43" customWidth="1"/>
    <col min="2" max="2" width="30.375" style="43" customWidth="1"/>
    <col min="3" max="3" width="28" style="43" customWidth="1"/>
    <col min="4" max="199" width="6.125" style="43" customWidth="1"/>
    <col min="200" max="203" width="6.875" style="43" customWidth="1"/>
    <col min="204" max="16384" width="6.875" style="43"/>
  </cols>
  <sheetData>
    <row r="1" s="43" customFormat="1" ht="23.25" customHeight="1" spans="2:199">
      <c r="B1" s="45"/>
      <c r="C1" s="33" t="s">
        <v>263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</row>
    <row r="2" s="43" customFormat="1" ht="45" customHeight="1" spans="1:199">
      <c r="A2" s="47" t="s">
        <v>14</v>
      </c>
      <c r="B2" s="47"/>
      <c r="C2" s="47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</row>
    <row r="3" s="43" customFormat="1" ht="23.25" customHeight="1" spans="1:199">
      <c r="A3" s="43" t="s">
        <v>3</v>
      </c>
      <c r="C3" s="48" t="s">
        <v>228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</row>
    <row r="4" s="43" customFormat="1" ht="23.1" customHeight="1" spans="1:199">
      <c r="A4" s="49" t="s">
        <v>264</v>
      </c>
      <c r="B4" s="49" t="s">
        <v>265</v>
      </c>
      <c r="C4" s="49" t="s">
        <v>231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</row>
    <row r="5" s="44" customFormat="1" ht="23.1" customHeight="1" spans="1:199">
      <c r="A5" s="50"/>
      <c r="B5" s="51" t="s">
        <v>135</v>
      </c>
      <c r="C5" s="52">
        <f>+C6+C17+C36</f>
        <v>282.580695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</row>
    <row r="6" s="43" customFormat="1" ht="23.1" customHeight="1" spans="1:199">
      <c r="A6" s="50" t="s">
        <v>266</v>
      </c>
      <c r="B6" s="51" t="s">
        <v>197</v>
      </c>
      <c r="C6" s="52">
        <f>SUM(C7:C16)</f>
        <v>245.700695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</row>
    <row r="7" s="43" customFormat="1" ht="23.1" customHeight="1" spans="1:199">
      <c r="A7" s="50" t="s">
        <v>267</v>
      </c>
      <c r="B7" s="51" t="s">
        <v>268</v>
      </c>
      <c r="C7" s="52">
        <f>VLOOKUP(A7,[1]Sheet4!$A$2:$G$12,7,FALSE)</f>
        <v>46.872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</row>
    <row r="8" s="43" customFormat="1" ht="23.1" customHeight="1" spans="1:199">
      <c r="A8" s="50" t="s">
        <v>269</v>
      </c>
      <c r="B8" s="51" t="s">
        <v>270</v>
      </c>
      <c r="C8" s="52">
        <f>VLOOKUP(A8,[1]Sheet4!$A$2:$G$12,7,FALSE)</f>
        <v>29.5728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</row>
    <row r="9" s="43" customFormat="1" ht="23.1" customHeight="1" spans="1:199">
      <c r="A9" s="50" t="s">
        <v>271</v>
      </c>
      <c r="B9" s="51" t="s">
        <v>272</v>
      </c>
      <c r="C9" s="52">
        <f>VLOOKUP(A9,[1]Sheet4!$A$2:$G$12,7,FALSE)</f>
        <v>29.245536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</row>
    <row r="10" s="43" customFormat="1" ht="23.1" customHeight="1" spans="1:199">
      <c r="A10" s="50" t="s">
        <v>273</v>
      </c>
      <c r="B10" s="51" t="s">
        <v>274</v>
      </c>
      <c r="C10" s="52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</row>
    <row r="11" s="43" customFormat="1" ht="23.1" customHeight="1" spans="1:199">
      <c r="A11" s="50" t="s">
        <v>275</v>
      </c>
      <c r="B11" s="51" t="s">
        <v>276</v>
      </c>
      <c r="C11" s="52">
        <f>VLOOKUP(A11,[1]Sheet4!$A$2:$G$12,7,FALSE)</f>
        <v>16.614774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</row>
    <row r="12" s="43" customFormat="1" ht="23.1" customHeight="1" spans="1:199">
      <c r="A12" s="50" t="s">
        <v>277</v>
      </c>
      <c r="B12" s="51" t="s">
        <v>278</v>
      </c>
      <c r="C12" s="52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</row>
    <row r="13" s="43" customFormat="1" ht="23.1" customHeight="1" spans="1:199">
      <c r="A13" s="50" t="s">
        <v>279</v>
      </c>
      <c r="B13" s="51" t="s">
        <v>280</v>
      </c>
      <c r="C13" s="52">
        <f>VLOOKUP(A13,[1]Sheet4!$A$2:$G$12,7,FALSE)</f>
        <v>9.310259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</row>
    <row r="14" s="43" customFormat="1" ht="23.1" customHeight="1" spans="1:199">
      <c r="A14" s="50" t="s">
        <v>281</v>
      </c>
      <c r="B14" s="51" t="s">
        <v>282</v>
      </c>
      <c r="C14" s="52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</row>
    <row r="15" s="43" customFormat="1" ht="23.1" customHeight="1" spans="1:199">
      <c r="A15" s="50" t="s">
        <v>283</v>
      </c>
      <c r="B15" s="51" t="s">
        <v>238</v>
      </c>
      <c r="C15" s="52">
        <f>VLOOKUP(A15,[1]Sheet4!$A$2:$G$12,7,FALSE)</f>
        <v>13.83484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</row>
    <row r="16" s="43" customFormat="1" ht="23.1" customHeight="1" spans="1:199">
      <c r="A16" s="50" t="s">
        <v>284</v>
      </c>
      <c r="B16" s="51" t="s">
        <v>285</v>
      </c>
      <c r="C16" s="52">
        <f>VLOOKUP(A16,[1]Sheet4!$A$2:$G$12,7,FALSE)</f>
        <v>100.250486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</row>
    <row r="17" s="43" customFormat="1" ht="23.1" customHeight="1" spans="1:199">
      <c r="A17" s="50" t="s">
        <v>286</v>
      </c>
      <c r="B17" s="51" t="s">
        <v>287</v>
      </c>
      <c r="C17" s="52">
        <f>SUM(C18:C35)</f>
        <v>21.6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</row>
    <row r="18" s="43" customFormat="1" ht="23.1" customHeight="1" spans="1:199">
      <c r="A18" s="50" t="s">
        <v>288</v>
      </c>
      <c r="B18" s="51" t="s">
        <v>289</v>
      </c>
      <c r="C18" s="52">
        <v>9.6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</row>
    <row r="19" s="43" customFormat="1" ht="23.1" customHeight="1" spans="1:199">
      <c r="A19" s="50" t="s">
        <v>290</v>
      </c>
      <c r="B19" s="51" t="s">
        <v>291</v>
      </c>
      <c r="C19" s="52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</row>
    <row r="20" s="43" customFormat="1" ht="23.1" customHeight="1" spans="1:199">
      <c r="A20" s="50" t="s">
        <v>292</v>
      </c>
      <c r="B20" s="51" t="s">
        <v>293</v>
      </c>
      <c r="C20" s="52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</row>
    <row r="21" s="43" customFormat="1" ht="23.1" customHeight="1" spans="1:199">
      <c r="A21" s="50" t="s">
        <v>294</v>
      </c>
      <c r="B21" s="51" t="s">
        <v>295</v>
      </c>
      <c r="C21" s="52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</row>
    <row r="22" s="43" customFormat="1" ht="23.1" customHeight="1" spans="1:199">
      <c r="A22" s="50" t="s">
        <v>296</v>
      </c>
      <c r="B22" s="51" t="s">
        <v>297</v>
      </c>
      <c r="C22" s="52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</row>
    <row r="23" s="43" customFormat="1" ht="23.1" customHeight="1" spans="1:199">
      <c r="A23" s="50" t="s">
        <v>298</v>
      </c>
      <c r="B23" s="51" t="s">
        <v>299</v>
      </c>
      <c r="C23" s="52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</row>
    <row r="24" s="43" customFormat="1" ht="23.1" customHeight="1" spans="1:199">
      <c r="A24" s="50" t="s">
        <v>300</v>
      </c>
      <c r="B24" s="51" t="s">
        <v>301</v>
      </c>
      <c r="C24" s="5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</row>
    <row r="25" s="43" customFormat="1" ht="23.1" customHeight="1" spans="1:199">
      <c r="A25" s="50" t="s">
        <v>302</v>
      </c>
      <c r="B25" s="51" t="s">
        <v>303</v>
      </c>
      <c r="C25" s="52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</row>
    <row r="26" s="43" customFormat="1" ht="23.1" customHeight="1" spans="1:199">
      <c r="A26" s="50" t="s">
        <v>304</v>
      </c>
      <c r="B26" s="51" t="s">
        <v>253</v>
      </c>
      <c r="C26" s="52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</row>
    <row r="27" s="43" customFormat="1" ht="23.1" customHeight="1" spans="1:199">
      <c r="A27" s="50" t="s">
        <v>305</v>
      </c>
      <c r="B27" s="51" t="s">
        <v>245</v>
      </c>
      <c r="C27" s="52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</row>
    <row r="28" s="43" customFormat="1" ht="23.1" customHeight="1" spans="1:3">
      <c r="A28" s="50" t="s">
        <v>306</v>
      </c>
      <c r="B28" s="51" t="s">
        <v>247</v>
      </c>
      <c r="C28" s="52"/>
    </row>
    <row r="29" s="43" customFormat="1" ht="23.1" customHeight="1" spans="1:199">
      <c r="A29" s="50" t="s">
        <v>307</v>
      </c>
      <c r="B29" s="51" t="s">
        <v>308</v>
      </c>
      <c r="C29" s="52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</row>
    <row r="30" s="43" customFormat="1" ht="23.1" customHeight="1" spans="1:199">
      <c r="A30" s="50" t="s">
        <v>309</v>
      </c>
      <c r="B30" s="51" t="s">
        <v>249</v>
      </c>
      <c r="C30" s="52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</row>
    <row r="31" s="43" customFormat="1" ht="23.1" customHeight="1" spans="1:199">
      <c r="A31" s="50" t="s">
        <v>310</v>
      </c>
      <c r="B31" s="51" t="s">
        <v>311</v>
      </c>
      <c r="C31" s="52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</row>
    <row r="32" s="43" customFormat="1" ht="23.1" customHeight="1" spans="1:199">
      <c r="A32" s="50" t="s">
        <v>312</v>
      </c>
      <c r="B32" s="51" t="s">
        <v>313</v>
      </c>
      <c r="C32" s="52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</row>
    <row r="33" s="43" customFormat="1" ht="23.1" customHeight="1" spans="1:199">
      <c r="A33" s="50" t="s">
        <v>314</v>
      </c>
      <c r="B33" s="51" t="s">
        <v>251</v>
      </c>
      <c r="C33" s="52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</row>
    <row r="34" s="43" customFormat="1" ht="23.1" customHeight="1" spans="1:199">
      <c r="A34" s="50" t="s">
        <v>315</v>
      </c>
      <c r="B34" s="51" t="s">
        <v>316</v>
      </c>
      <c r="C34" s="52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</row>
    <row r="35" s="43" customFormat="1" ht="23.1" customHeight="1" spans="1:199">
      <c r="A35" s="50" t="s">
        <v>317</v>
      </c>
      <c r="B35" s="51" t="s">
        <v>318</v>
      </c>
      <c r="C35" s="52">
        <v>12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  <c r="DX35" s="46"/>
      <c r="DY35" s="46"/>
      <c r="DZ35" s="46"/>
      <c r="EA35" s="46"/>
      <c r="EB35" s="46"/>
      <c r="EC35" s="46"/>
      <c r="ED35" s="46"/>
      <c r="EE35" s="46"/>
      <c r="EF35" s="46"/>
      <c r="EG35" s="46"/>
      <c r="EH35" s="46"/>
      <c r="EI35" s="46"/>
      <c r="EJ35" s="46"/>
      <c r="EK35" s="46"/>
      <c r="EL35" s="46"/>
      <c r="EM35" s="46"/>
      <c r="EN35" s="46"/>
      <c r="EO35" s="46"/>
      <c r="EP35" s="46"/>
      <c r="EQ35" s="46"/>
      <c r="ER35" s="46"/>
      <c r="ES35" s="46"/>
      <c r="ET35" s="46"/>
      <c r="EU35" s="46"/>
      <c r="EV35" s="46"/>
      <c r="EW35" s="46"/>
      <c r="EX35" s="46"/>
      <c r="EY35" s="46"/>
      <c r="EZ35" s="46"/>
      <c r="FA35" s="46"/>
      <c r="FB35" s="46"/>
      <c r="FC35" s="46"/>
      <c r="FD35" s="46"/>
      <c r="FE35" s="46"/>
      <c r="FF35" s="46"/>
      <c r="FG35" s="46"/>
      <c r="FH35" s="46"/>
      <c r="FI35" s="46"/>
      <c r="FJ35" s="46"/>
      <c r="FK35" s="46"/>
      <c r="FL35" s="46"/>
      <c r="FM35" s="46"/>
      <c r="FN35" s="46"/>
      <c r="FO35" s="46"/>
      <c r="FP35" s="46"/>
      <c r="FQ35" s="46"/>
      <c r="FR35" s="46"/>
      <c r="FS35" s="46"/>
      <c r="FT35" s="46"/>
      <c r="FU35" s="46"/>
      <c r="FV35" s="46"/>
      <c r="FW35" s="46"/>
      <c r="FX35" s="46"/>
      <c r="FY35" s="46"/>
      <c r="FZ35" s="46"/>
      <c r="GA35" s="46"/>
      <c r="GB35" s="46"/>
      <c r="GC35" s="46"/>
      <c r="GD35" s="46"/>
      <c r="GE35" s="46"/>
      <c r="GF35" s="46"/>
      <c r="GG35" s="46"/>
      <c r="GH35" s="46"/>
      <c r="GI35" s="46"/>
      <c r="GJ35" s="46"/>
      <c r="GK35" s="46"/>
      <c r="GL35" s="46"/>
      <c r="GM35" s="46"/>
      <c r="GN35" s="46"/>
      <c r="GO35" s="46"/>
      <c r="GP35" s="46"/>
      <c r="GQ35" s="46"/>
    </row>
    <row r="36" s="43" customFormat="1" ht="23.1" customHeight="1" spans="1:199">
      <c r="A36" s="50" t="s">
        <v>319</v>
      </c>
      <c r="B36" s="51" t="s">
        <v>186</v>
      </c>
      <c r="C36" s="52">
        <f>SUM(C37:C41)</f>
        <v>15.28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</row>
    <row r="37" s="43" customFormat="1" ht="23.1" customHeight="1" spans="1:3">
      <c r="A37" s="50" t="s">
        <v>320</v>
      </c>
      <c r="B37" s="51" t="s">
        <v>321</v>
      </c>
      <c r="C37" s="52"/>
    </row>
    <row r="38" s="43" customFormat="1" ht="23.1" customHeight="1" spans="1:3">
      <c r="A38" s="50" t="s">
        <v>322</v>
      </c>
      <c r="B38" s="51" t="s">
        <v>323</v>
      </c>
      <c r="C38" s="52"/>
    </row>
    <row r="39" s="43" customFormat="1" ht="23.1" customHeight="1" spans="1:3">
      <c r="A39" s="50" t="s">
        <v>324</v>
      </c>
      <c r="B39" s="51" t="s">
        <v>325</v>
      </c>
      <c r="C39" s="52">
        <v>14.4</v>
      </c>
    </row>
    <row r="40" s="43" customFormat="1" ht="23.1" customHeight="1" spans="1:3">
      <c r="A40" s="50" t="s">
        <v>326</v>
      </c>
      <c r="B40" s="51" t="s">
        <v>327</v>
      </c>
      <c r="C40" s="52">
        <v>0.88</v>
      </c>
    </row>
    <row r="41" s="43" customFormat="1" ht="23.1" customHeight="1" spans="1:3">
      <c r="A41" s="50" t="s">
        <v>328</v>
      </c>
      <c r="B41" s="51" t="s">
        <v>329</v>
      </c>
      <c r="C41" s="52"/>
    </row>
    <row r="42" s="43" customFormat="1" ht="23.1" customHeight="1"/>
    <row r="43" s="43" customFormat="1" ht="23.1" customHeight="1"/>
    <row r="44" s="43" customFormat="1" ht="23.1" customHeight="1"/>
    <row r="45" s="43" customFormat="1" ht="23.1" customHeight="1"/>
    <row r="46" s="43" customFormat="1" ht="23.1" customHeight="1"/>
    <row r="47" s="43" customFormat="1" ht="23.1" customHeight="1"/>
    <row r="48" s="43" customFormat="1" ht="23.1" customHeight="1"/>
    <row r="49" s="43" customFormat="1" ht="23.1" customHeight="1"/>
    <row r="50" s="43" customFormat="1" ht="23.1" customHeight="1"/>
    <row r="51" s="4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19" sqref="D19"/>
    </sheetView>
  </sheetViews>
  <sheetFormatPr defaultColWidth="9" defaultRowHeight="14.2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3"/>
      <c r="N1" s="33"/>
    </row>
    <row r="2" ht="45" customHeight="1" spans="1:14">
      <c r="A2" s="4" t="s">
        <v>330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4" t="s">
        <v>31</v>
      </c>
      <c r="N3" s="34"/>
    </row>
    <row r="4" ht="42" customHeight="1" spans="1:14">
      <c r="A4" s="6" t="s">
        <v>154</v>
      </c>
      <c r="B4" s="6"/>
      <c r="C4" s="6"/>
      <c r="D4" s="6" t="s">
        <v>175</v>
      </c>
      <c r="E4" s="6" t="s">
        <v>176</v>
      </c>
      <c r="F4" s="6" t="s">
        <v>196</v>
      </c>
      <c r="G4" s="6" t="s">
        <v>178</v>
      </c>
      <c r="H4" s="6"/>
      <c r="I4" s="6"/>
      <c r="J4" s="6"/>
      <c r="K4" s="6"/>
      <c r="L4" s="6" t="s">
        <v>182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331</v>
      </c>
      <c r="I5" s="6" t="s">
        <v>332</v>
      </c>
      <c r="J5" s="6" t="s">
        <v>333</v>
      </c>
      <c r="K5" s="6" t="s">
        <v>285</v>
      </c>
      <c r="L5" s="6" t="s">
        <v>135</v>
      </c>
      <c r="M5" s="6" t="s">
        <v>197</v>
      </c>
      <c r="N5" s="6" t="s">
        <v>334</v>
      </c>
    </row>
    <row r="6" ht="22.5" customHeight="1" spans="1:14">
      <c r="A6" s="38"/>
      <c r="B6" s="38"/>
      <c r="C6" s="38"/>
      <c r="D6" s="38"/>
      <c r="E6" s="38" t="s">
        <v>135</v>
      </c>
      <c r="F6" s="42">
        <f t="shared" ref="F6:K6" si="0">+F7</f>
        <v>245.7</v>
      </c>
      <c r="G6" s="42">
        <f t="shared" si="0"/>
        <v>245.7</v>
      </c>
      <c r="H6" s="42">
        <f t="shared" si="0"/>
        <v>105.69</v>
      </c>
      <c r="I6" s="42">
        <f t="shared" si="0"/>
        <v>25.93</v>
      </c>
      <c r="J6" s="42">
        <f t="shared" si="0"/>
        <v>13.83</v>
      </c>
      <c r="K6" s="42">
        <f t="shared" si="0"/>
        <v>100.25</v>
      </c>
      <c r="L6" s="42"/>
      <c r="M6" s="42"/>
      <c r="N6" s="42"/>
    </row>
    <row r="7" ht="22.5" customHeight="1" spans="1:14">
      <c r="A7" s="35" t="s">
        <v>165</v>
      </c>
      <c r="B7" s="35"/>
      <c r="C7" s="35"/>
      <c r="D7" s="40">
        <v>509001</v>
      </c>
      <c r="E7" s="40" t="s">
        <v>166</v>
      </c>
      <c r="F7" s="42">
        <f t="shared" ref="F7:K7" si="1">+F8</f>
        <v>245.7</v>
      </c>
      <c r="G7" s="42">
        <f t="shared" si="1"/>
        <v>245.7</v>
      </c>
      <c r="H7" s="42">
        <f t="shared" si="1"/>
        <v>105.69</v>
      </c>
      <c r="I7" s="42">
        <f t="shared" si="1"/>
        <v>25.93</v>
      </c>
      <c r="J7" s="42">
        <f t="shared" si="1"/>
        <v>13.83</v>
      </c>
      <c r="K7" s="42">
        <f t="shared" si="1"/>
        <v>100.25</v>
      </c>
      <c r="L7" s="42"/>
      <c r="M7" s="42"/>
      <c r="N7" s="42"/>
    </row>
    <row r="8" ht="22.5" customHeight="1" spans="1:14">
      <c r="A8" s="35" t="s">
        <v>165</v>
      </c>
      <c r="B8" s="35" t="s">
        <v>167</v>
      </c>
      <c r="C8" s="35"/>
      <c r="D8" s="40">
        <v>509001</v>
      </c>
      <c r="E8" s="40" t="s">
        <v>193</v>
      </c>
      <c r="F8" s="42">
        <f t="shared" ref="F8:K8" si="2">+F9</f>
        <v>245.7</v>
      </c>
      <c r="G8" s="42">
        <f t="shared" si="2"/>
        <v>245.7</v>
      </c>
      <c r="H8" s="42">
        <f t="shared" si="2"/>
        <v>105.69</v>
      </c>
      <c r="I8" s="42">
        <f t="shared" si="2"/>
        <v>25.93</v>
      </c>
      <c r="J8" s="42">
        <f t="shared" si="2"/>
        <v>13.83</v>
      </c>
      <c r="K8" s="42">
        <f t="shared" si="2"/>
        <v>100.25</v>
      </c>
      <c r="L8" s="42"/>
      <c r="M8" s="42"/>
      <c r="N8" s="42"/>
    </row>
    <row r="9" ht="22.5" customHeight="1" spans="1:14">
      <c r="A9" s="35" t="s">
        <v>165</v>
      </c>
      <c r="B9" s="35" t="s">
        <v>167</v>
      </c>
      <c r="C9" s="35" t="s">
        <v>169</v>
      </c>
      <c r="D9" s="40">
        <v>509001</v>
      </c>
      <c r="E9" s="40" t="s">
        <v>170</v>
      </c>
      <c r="F9" s="42">
        <f>+G9</f>
        <v>245.7</v>
      </c>
      <c r="G9" s="42">
        <f>SUM(H9:K9)</f>
        <v>245.7</v>
      </c>
      <c r="H9" s="42">
        <v>105.69</v>
      </c>
      <c r="I9" s="42">
        <v>25.93</v>
      </c>
      <c r="J9" s="42">
        <v>13.83</v>
      </c>
      <c r="K9" s="42">
        <v>100.25</v>
      </c>
      <c r="L9" s="42"/>
      <c r="M9" s="42"/>
      <c r="N9" s="4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tabSelected="1" workbookViewId="0">
      <selection activeCell="E17" sqref="E17"/>
    </sheetView>
  </sheetViews>
  <sheetFormatPr defaultColWidth="9" defaultRowHeight="14.2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3"/>
      <c r="V1" s="33"/>
    </row>
    <row r="2" ht="50.25" customHeight="1" spans="1:22">
      <c r="A2" s="23" t="s">
        <v>335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4" t="s">
        <v>31</v>
      </c>
      <c r="V3" s="34"/>
    </row>
    <row r="4" ht="27" customHeight="1" spans="1:22">
      <c r="A4" s="6" t="s">
        <v>154</v>
      </c>
      <c r="B4" s="6"/>
      <c r="C4" s="6"/>
      <c r="D4" s="6" t="s">
        <v>175</v>
      </c>
      <c r="E4" s="6" t="s">
        <v>176</v>
      </c>
      <c r="F4" s="6" t="s">
        <v>196</v>
      </c>
      <c r="G4" s="6" t="s">
        <v>336</v>
      </c>
      <c r="H4" s="6"/>
      <c r="I4" s="6"/>
      <c r="J4" s="6"/>
      <c r="K4" s="6"/>
      <c r="L4" s="6" t="s">
        <v>337</v>
      </c>
      <c r="M4" s="6"/>
      <c r="N4" s="6"/>
      <c r="O4" s="6"/>
      <c r="P4" s="6"/>
      <c r="Q4" s="6"/>
      <c r="R4" s="6" t="s">
        <v>333</v>
      </c>
      <c r="S4" s="6" t="s">
        <v>338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339</v>
      </c>
      <c r="I5" s="6" t="s">
        <v>340</v>
      </c>
      <c r="J5" s="6" t="s">
        <v>341</v>
      </c>
      <c r="K5" s="6" t="s">
        <v>342</v>
      </c>
      <c r="L5" s="6" t="s">
        <v>135</v>
      </c>
      <c r="M5" s="6" t="s">
        <v>276</v>
      </c>
      <c r="N5" s="6" t="s">
        <v>278</v>
      </c>
      <c r="O5" s="6" t="s">
        <v>343</v>
      </c>
      <c r="P5" s="6" t="s">
        <v>344</v>
      </c>
      <c r="Q5" s="6" t="s">
        <v>345</v>
      </c>
      <c r="R5" s="6"/>
      <c r="S5" s="6" t="s">
        <v>135</v>
      </c>
      <c r="T5" s="6" t="s">
        <v>346</v>
      </c>
      <c r="U5" s="6" t="s">
        <v>347</v>
      </c>
      <c r="V5" s="6" t="s">
        <v>285</v>
      </c>
    </row>
    <row r="6" ht="22.5" customHeight="1" spans="1:22">
      <c r="A6" s="38"/>
      <c r="B6" s="38"/>
      <c r="C6" s="38"/>
      <c r="D6" s="38"/>
      <c r="E6" s="38" t="s">
        <v>135</v>
      </c>
      <c r="F6" s="39">
        <f>+F7</f>
        <v>245.700695</v>
      </c>
      <c r="G6" s="39">
        <f>SUM(H6:K6)</f>
        <v>105.690336</v>
      </c>
      <c r="H6" s="39">
        <f t="shared" ref="H6:H8" si="0">+H7</f>
        <v>46.872</v>
      </c>
      <c r="I6" s="39">
        <f t="shared" ref="I6:I8" si="1">+I7</f>
        <v>29.5728</v>
      </c>
      <c r="J6" s="39">
        <f t="shared" ref="J6:J8" si="2">+J7</f>
        <v>29.245536</v>
      </c>
      <c r="K6" s="39"/>
      <c r="L6" s="39">
        <f>SUM(M6:R6)</f>
        <v>39.759873</v>
      </c>
      <c r="M6" s="39">
        <f t="shared" ref="M6:M8" si="3">+M7</f>
        <v>16.614774</v>
      </c>
      <c r="N6" s="39"/>
      <c r="O6" s="39">
        <f>+O7</f>
        <v>9.310259</v>
      </c>
      <c r="P6" s="39"/>
      <c r="Q6" s="39"/>
      <c r="R6" s="39">
        <f>+R7</f>
        <v>13.83484</v>
      </c>
      <c r="S6" s="39">
        <f>SUM(T6:V6)</f>
        <v>100.250486</v>
      </c>
      <c r="T6" s="39"/>
      <c r="U6" s="39"/>
      <c r="V6" s="39">
        <f>+V7</f>
        <v>100.250486</v>
      </c>
    </row>
    <row r="7" ht="22.5" customHeight="1" spans="1:22">
      <c r="A7" s="35" t="s">
        <v>165</v>
      </c>
      <c r="B7" s="35"/>
      <c r="C7" s="35"/>
      <c r="D7" s="40">
        <v>509001</v>
      </c>
      <c r="E7" s="40" t="s">
        <v>166</v>
      </c>
      <c r="F7" s="39">
        <f>+F8</f>
        <v>245.700695</v>
      </c>
      <c r="G7" s="39">
        <f>SUM(H7:K7)</f>
        <v>105.690336</v>
      </c>
      <c r="H7" s="39">
        <f t="shared" si="0"/>
        <v>46.872</v>
      </c>
      <c r="I7" s="39">
        <f t="shared" si="1"/>
        <v>29.5728</v>
      </c>
      <c r="J7" s="39">
        <f t="shared" si="2"/>
        <v>29.245536</v>
      </c>
      <c r="K7" s="39"/>
      <c r="L7" s="39">
        <f>SUM(M7:R7)</f>
        <v>39.759873</v>
      </c>
      <c r="M7" s="39">
        <f t="shared" si="3"/>
        <v>16.614774</v>
      </c>
      <c r="N7" s="39"/>
      <c r="O7" s="39">
        <f>+O8</f>
        <v>9.310259</v>
      </c>
      <c r="P7" s="39"/>
      <c r="Q7" s="39"/>
      <c r="R7" s="39">
        <f t="shared" ref="R6:R8" si="4">+R8</f>
        <v>13.83484</v>
      </c>
      <c r="S7" s="39">
        <f>SUM(T7:V7)</f>
        <v>100.250486</v>
      </c>
      <c r="T7" s="39"/>
      <c r="U7" s="39"/>
      <c r="V7" s="39">
        <f>+V8</f>
        <v>100.250486</v>
      </c>
    </row>
    <row r="8" ht="22.5" customHeight="1" spans="1:22">
      <c r="A8" s="35" t="s">
        <v>165</v>
      </c>
      <c r="B8" s="35" t="s">
        <v>167</v>
      </c>
      <c r="C8" s="35"/>
      <c r="D8" s="40">
        <v>509001</v>
      </c>
      <c r="E8" s="40" t="s">
        <v>193</v>
      </c>
      <c r="F8" s="39">
        <f>+F9</f>
        <v>245.700695</v>
      </c>
      <c r="G8" s="39">
        <f>SUM(H8:K8)</f>
        <v>105.690336</v>
      </c>
      <c r="H8" s="39">
        <f t="shared" si="0"/>
        <v>46.872</v>
      </c>
      <c r="I8" s="39">
        <f t="shared" si="1"/>
        <v>29.5728</v>
      </c>
      <c r="J8" s="39">
        <f t="shared" si="2"/>
        <v>29.245536</v>
      </c>
      <c r="K8" s="39"/>
      <c r="L8" s="39">
        <f>SUM(M8:R8)</f>
        <v>39.759873</v>
      </c>
      <c r="M8" s="39">
        <f t="shared" si="3"/>
        <v>16.614774</v>
      </c>
      <c r="N8" s="39"/>
      <c r="O8" s="39">
        <f>+O9</f>
        <v>9.310259</v>
      </c>
      <c r="P8" s="39"/>
      <c r="Q8" s="39"/>
      <c r="R8" s="39">
        <f t="shared" si="4"/>
        <v>13.83484</v>
      </c>
      <c r="S8" s="39">
        <f>SUM(T8:V8)</f>
        <v>100.250486</v>
      </c>
      <c r="T8" s="39"/>
      <c r="U8" s="39"/>
      <c r="V8" s="39">
        <f>+V9</f>
        <v>100.250486</v>
      </c>
    </row>
    <row r="9" ht="22.5" customHeight="1" spans="1:22">
      <c r="A9" s="35" t="s">
        <v>165</v>
      </c>
      <c r="B9" s="35" t="s">
        <v>167</v>
      </c>
      <c r="C9" s="35" t="s">
        <v>169</v>
      </c>
      <c r="D9" s="40">
        <v>509001</v>
      </c>
      <c r="E9" s="40" t="s">
        <v>170</v>
      </c>
      <c r="F9" s="39">
        <f>+G9+L9+S9</f>
        <v>245.700695</v>
      </c>
      <c r="G9" s="39">
        <f>SUM(H9:K9)</f>
        <v>105.690336</v>
      </c>
      <c r="H9" s="39">
        <f>+'9一般公共预算基本支出表（部门预算）'!C7</f>
        <v>46.872</v>
      </c>
      <c r="I9" s="39">
        <f>+'9一般公共预算基本支出表（部门预算）'!C8</f>
        <v>29.5728</v>
      </c>
      <c r="J9" s="39">
        <f>+'9一般公共预算基本支出表（部门预算）'!C9</f>
        <v>29.245536</v>
      </c>
      <c r="K9" s="39"/>
      <c r="L9" s="39">
        <f>SUM(M9:R9)</f>
        <v>39.759873</v>
      </c>
      <c r="M9" s="39">
        <f>+'9一般公共预算基本支出表（部门预算）'!C11</f>
        <v>16.614774</v>
      </c>
      <c r="N9" s="39"/>
      <c r="O9" s="39">
        <f>+'9一般公共预算基本支出表（部门预算）'!C13</f>
        <v>9.310259</v>
      </c>
      <c r="P9" s="39"/>
      <c r="Q9" s="39"/>
      <c r="R9" s="39">
        <f>+'9一般公共预算基本支出表（部门预算）'!C15</f>
        <v>13.83484</v>
      </c>
      <c r="S9" s="39">
        <f>SUM(T9:V9)</f>
        <v>100.250486</v>
      </c>
      <c r="T9" s="39"/>
      <c r="U9" s="39"/>
      <c r="V9" s="39">
        <f>+'9一般公共预算基本支出表（部门预算）'!C16</f>
        <v>100.250486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20" sqref="G20"/>
    </sheetView>
  </sheetViews>
  <sheetFormatPr defaultColWidth="9" defaultRowHeight="14.2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37"/>
      <c r="C1" s="37"/>
      <c r="D1" s="37"/>
      <c r="E1" s="37"/>
      <c r="F1" s="37"/>
      <c r="G1" s="37"/>
      <c r="H1" s="37"/>
      <c r="I1" s="37"/>
      <c r="J1" s="37"/>
      <c r="K1" s="33"/>
    </row>
    <row r="2" ht="46.5" customHeight="1" spans="1:11">
      <c r="A2" s="4" t="s">
        <v>348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34" t="s">
        <v>31</v>
      </c>
      <c r="K3" s="34"/>
    </row>
    <row r="4" ht="23.25" customHeight="1" spans="1:11">
      <c r="A4" s="6" t="s">
        <v>154</v>
      </c>
      <c r="B4" s="6"/>
      <c r="C4" s="6"/>
      <c r="D4" s="6" t="s">
        <v>175</v>
      </c>
      <c r="E4" s="6" t="s">
        <v>176</v>
      </c>
      <c r="F4" s="6" t="s">
        <v>349</v>
      </c>
      <c r="G4" s="6" t="s">
        <v>350</v>
      </c>
      <c r="H4" s="6" t="s">
        <v>351</v>
      </c>
      <c r="I4" s="6" t="s">
        <v>352</v>
      </c>
      <c r="J4" s="6" t="s">
        <v>353</v>
      </c>
      <c r="K4" s="6" t="s">
        <v>354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38"/>
      <c r="B6" s="38"/>
      <c r="C6" s="38"/>
      <c r="D6" s="38"/>
      <c r="E6" s="38" t="s">
        <v>135</v>
      </c>
      <c r="F6" s="39">
        <f>+F7</f>
        <v>15.28</v>
      </c>
      <c r="G6" s="39"/>
      <c r="H6" s="39"/>
      <c r="I6" s="39"/>
      <c r="J6" s="39"/>
      <c r="K6" s="39">
        <f>+K7</f>
        <v>15.28</v>
      </c>
    </row>
    <row r="7" ht="22.5" customHeight="1" spans="1:11">
      <c r="A7" s="35" t="s">
        <v>165</v>
      </c>
      <c r="B7" s="35"/>
      <c r="C7" s="35"/>
      <c r="D7" s="40">
        <v>509001</v>
      </c>
      <c r="E7" s="40" t="s">
        <v>166</v>
      </c>
      <c r="F7" s="39">
        <f>+F8</f>
        <v>15.28</v>
      </c>
      <c r="G7" s="39"/>
      <c r="H7" s="39"/>
      <c r="I7" s="39"/>
      <c r="J7" s="39"/>
      <c r="K7" s="39">
        <f>+K8</f>
        <v>15.28</v>
      </c>
    </row>
    <row r="8" ht="22.5" customHeight="1" spans="1:11">
      <c r="A8" s="35" t="s">
        <v>165</v>
      </c>
      <c r="B8" s="35" t="s">
        <v>167</v>
      </c>
      <c r="C8" s="35"/>
      <c r="D8" s="40">
        <v>509001</v>
      </c>
      <c r="E8" s="40" t="s">
        <v>193</v>
      </c>
      <c r="F8" s="39">
        <f>+F9</f>
        <v>15.28</v>
      </c>
      <c r="G8" s="39"/>
      <c r="H8" s="39"/>
      <c r="I8" s="39"/>
      <c r="J8" s="39"/>
      <c r="K8" s="39">
        <f>+K9</f>
        <v>15.28</v>
      </c>
    </row>
    <row r="9" ht="22.5" customHeight="1" spans="1:11">
      <c r="A9" s="35" t="s">
        <v>165</v>
      </c>
      <c r="B9" s="35" t="s">
        <v>167</v>
      </c>
      <c r="C9" s="35" t="s">
        <v>169</v>
      </c>
      <c r="D9" s="40">
        <v>509001</v>
      </c>
      <c r="E9" s="40" t="s">
        <v>170</v>
      </c>
      <c r="F9" s="39">
        <f>SUM(G9:K9)</f>
        <v>15.28</v>
      </c>
      <c r="G9" s="39"/>
      <c r="H9" s="39"/>
      <c r="I9" s="39"/>
      <c r="J9" s="39"/>
      <c r="K9" s="39">
        <f>+'9一般公共预算基本支出表（部门预算）'!C36</f>
        <v>15.28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G13" sqref="G13"/>
    </sheetView>
  </sheetViews>
  <sheetFormatPr defaultColWidth="9" defaultRowHeight="14.2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3"/>
      <c r="R1" s="33"/>
    </row>
    <row r="2" ht="40.5" customHeight="1" spans="1:18">
      <c r="A2" s="4" t="s">
        <v>355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4" t="s">
        <v>31</v>
      </c>
      <c r="R3" s="34"/>
    </row>
    <row r="4" ht="24" customHeight="1" spans="1:18">
      <c r="A4" s="6" t="s">
        <v>154</v>
      </c>
      <c r="B4" s="6"/>
      <c r="C4" s="6"/>
      <c r="D4" s="6" t="s">
        <v>175</v>
      </c>
      <c r="E4" s="6" t="s">
        <v>176</v>
      </c>
      <c r="F4" s="6" t="s">
        <v>349</v>
      </c>
      <c r="G4" s="6" t="s">
        <v>356</v>
      </c>
      <c r="H4" s="6" t="s">
        <v>321</v>
      </c>
      <c r="I4" s="6" t="s">
        <v>357</v>
      </c>
      <c r="J4" s="6" t="s">
        <v>323</v>
      </c>
      <c r="K4" s="6" t="s">
        <v>325</v>
      </c>
      <c r="L4" s="6" t="s">
        <v>358</v>
      </c>
      <c r="M4" s="6" t="s">
        <v>359</v>
      </c>
      <c r="N4" s="6" t="s">
        <v>351</v>
      </c>
      <c r="O4" s="6" t="s">
        <v>327</v>
      </c>
      <c r="P4" s="6" t="s">
        <v>360</v>
      </c>
      <c r="Q4" s="6" t="s">
        <v>352</v>
      </c>
      <c r="R4" s="6" t="s">
        <v>354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38"/>
      <c r="B6" s="38"/>
      <c r="C6" s="38"/>
      <c r="D6" s="38"/>
      <c r="E6" s="38" t="s">
        <v>135</v>
      </c>
      <c r="F6" s="39">
        <f>+F7</f>
        <v>15.28</v>
      </c>
      <c r="G6" s="39"/>
      <c r="H6" s="39"/>
      <c r="I6" s="39"/>
      <c r="J6" s="39"/>
      <c r="K6" s="39">
        <f t="shared" ref="K6:K8" si="0">+K7</f>
        <v>14.4</v>
      </c>
      <c r="L6" s="39"/>
      <c r="M6" s="39"/>
      <c r="N6" s="39"/>
      <c r="O6" s="39">
        <f t="shared" ref="O6:O8" si="1">+O7</f>
        <v>0.88</v>
      </c>
      <c r="P6" s="39"/>
      <c r="Q6" s="39"/>
      <c r="R6" s="39"/>
    </row>
    <row r="7" ht="22.5" customHeight="1" spans="1:18">
      <c r="A7" s="35" t="s">
        <v>165</v>
      </c>
      <c r="B7" s="35"/>
      <c r="C7" s="35"/>
      <c r="D7" s="40">
        <v>509001</v>
      </c>
      <c r="E7" s="40" t="s">
        <v>166</v>
      </c>
      <c r="F7" s="39">
        <f>+F8</f>
        <v>15.28</v>
      </c>
      <c r="G7" s="39"/>
      <c r="H7" s="39"/>
      <c r="I7" s="39"/>
      <c r="J7" s="39"/>
      <c r="K7" s="39">
        <f t="shared" si="0"/>
        <v>14.4</v>
      </c>
      <c r="L7" s="39"/>
      <c r="M7" s="39"/>
      <c r="N7" s="39"/>
      <c r="O7" s="39">
        <f t="shared" si="1"/>
        <v>0.88</v>
      </c>
      <c r="P7" s="39"/>
      <c r="Q7" s="39"/>
      <c r="R7" s="39"/>
    </row>
    <row r="8" ht="22.5" customHeight="1" spans="1:18">
      <c r="A8" s="35" t="s">
        <v>165</v>
      </c>
      <c r="B8" s="35" t="s">
        <v>167</v>
      </c>
      <c r="C8" s="35"/>
      <c r="D8" s="40">
        <v>509001</v>
      </c>
      <c r="E8" s="40" t="s">
        <v>193</v>
      </c>
      <c r="F8" s="39">
        <f>+F9</f>
        <v>15.28</v>
      </c>
      <c r="G8" s="39"/>
      <c r="H8" s="39"/>
      <c r="I8" s="39"/>
      <c r="J8" s="39"/>
      <c r="K8" s="39">
        <f t="shared" si="0"/>
        <v>14.4</v>
      </c>
      <c r="L8" s="39"/>
      <c r="M8" s="39"/>
      <c r="N8" s="39"/>
      <c r="O8" s="39">
        <f t="shared" si="1"/>
        <v>0.88</v>
      </c>
      <c r="P8" s="39"/>
      <c r="Q8" s="39"/>
      <c r="R8" s="39"/>
    </row>
    <row r="9" ht="22.5" customHeight="1" spans="1:18">
      <c r="A9" s="35" t="s">
        <v>165</v>
      </c>
      <c r="B9" s="35" t="s">
        <v>167</v>
      </c>
      <c r="C9" s="35" t="s">
        <v>169</v>
      </c>
      <c r="D9" s="40">
        <v>509001</v>
      </c>
      <c r="E9" s="40" t="s">
        <v>170</v>
      </c>
      <c r="F9" s="39">
        <f>SUM(G9:R9)</f>
        <v>15.28</v>
      </c>
      <c r="G9" s="39"/>
      <c r="H9" s="39"/>
      <c r="I9" s="39"/>
      <c r="J9" s="39"/>
      <c r="K9" s="39">
        <f>+'9一般公共预算基本支出表（部门预算）'!C39</f>
        <v>14.4</v>
      </c>
      <c r="L9" s="39"/>
      <c r="M9" s="39"/>
      <c r="N9" s="39"/>
      <c r="O9" s="39">
        <f>+'9一般公共预算基本支出表（部门预算）'!C40</f>
        <v>0.88</v>
      </c>
      <c r="P9" s="39"/>
      <c r="Q9" s="39"/>
      <c r="R9" s="3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22" sqref="J22"/>
    </sheetView>
  </sheetViews>
  <sheetFormatPr defaultColWidth="9" defaultRowHeight="14.2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3"/>
      <c r="T1" s="33"/>
    </row>
    <row r="2" ht="36" customHeight="1" spans="1:20">
      <c r="A2" s="4" t="s">
        <v>361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4" t="s">
        <v>31</v>
      </c>
      <c r="T3" s="34"/>
    </row>
    <row r="4" ht="28.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349</v>
      </c>
      <c r="G4" s="6" t="s">
        <v>179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182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362</v>
      </c>
      <c r="I5" s="6" t="s">
        <v>245</v>
      </c>
      <c r="J5" s="6" t="s">
        <v>247</v>
      </c>
      <c r="K5" s="6" t="s">
        <v>363</v>
      </c>
      <c r="L5" s="6" t="s">
        <v>249</v>
      </c>
      <c r="M5" s="6" t="s">
        <v>364</v>
      </c>
      <c r="N5" s="6" t="s">
        <v>365</v>
      </c>
      <c r="O5" s="6" t="s">
        <v>251</v>
      </c>
      <c r="P5" s="6" t="s">
        <v>366</v>
      </c>
      <c r="Q5" s="6" t="s">
        <v>318</v>
      </c>
      <c r="R5" s="6" t="s">
        <v>135</v>
      </c>
      <c r="S5" s="6" t="s">
        <v>287</v>
      </c>
      <c r="T5" s="6" t="s">
        <v>334</v>
      </c>
    </row>
    <row r="6" ht="22.5" customHeight="1" spans="1:20">
      <c r="A6" s="38"/>
      <c r="B6" s="38"/>
      <c r="C6" s="38"/>
      <c r="D6" s="38"/>
      <c r="E6" s="38" t="s">
        <v>135</v>
      </c>
      <c r="F6" s="42">
        <f t="shared" ref="F6:H6" si="0">+F7</f>
        <v>9.6</v>
      </c>
      <c r="G6" s="42">
        <f t="shared" si="0"/>
        <v>9.6</v>
      </c>
      <c r="H6" s="42">
        <f t="shared" si="0"/>
        <v>9.6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ht="22.5" customHeight="1" spans="1:20">
      <c r="A7" s="35" t="s">
        <v>165</v>
      </c>
      <c r="B7" s="35"/>
      <c r="C7" s="35"/>
      <c r="D7" s="40">
        <v>509001</v>
      </c>
      <c r="E7" s="40" t="s">
        <v>166</v>
      </c>
      <c r="F7" s="42">
        <f>+F8</f>
        <v>9.6</v>
      </c>
      <c r="G7" s="42">
        <f t="shared" ref="G6:G8" si="1">+G8</f>
        <v>9.6</v>
      </c>
      <c r="H7" s="42">
        <f>+H8</f>
        <v>9.6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22.5" customHeight="1" spans="1:20">
      <c r="A8" s="35" t="s">
        <v>165</v>
      </c>
      <c r="B8" s="35" t="s">
        <v>167</v>
      </c>
      <c r="C8" s="35"/>
      <c r="D8" s="40">
        <v>509001</v>
      </c>
      <c r="E8" s="40" t="s">
        <v>193</v>
      </c>
      <c r="F8" s="42">
        <f>+F9</f>
        <v>9.6</v>
      </c>
      <c r="G8" s="42">
        <f t="shared" si="1"/>
        <v>9.6</v>
      </c>
      <c r="H8" s="42">
        <f>+H9</f>
        <v>9.6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22.5" customHeight="1" spans="1:20">
      <c r="A9" s="35" t="s">
        <v>165</v>
      </c>
      <c r="B9" s="35" t="s">
        <v>167</v>
      </c>
      <c r="C9" s="35" t="s">
        <v>169</v>
      </c>
      <c r="D9" s="40">
        <v>509001</v>
      </c>
      <c r="E9" s="40" t="s">
        <v>170</v>
      </c>
      <c r="F9" s="42">
        <f>+G9</f>
        <v>9.6</v>
      </c>
      <c r="G9" s="42">
        <f>+SUM(H9:Q9)</f>
        <v>9.6</v>
      </c>
      <c r="H9" s="42">
        <f>+'9一般公共预算基本支出表（部门预算）'!C18</f>
        <v>9.6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G14" sqref="G14"/>
    </sheetView>
  </sheetViews>
  <sheetFormatPr defaultColWidth="9" defaultRowHeight="14.2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37"/>
      <c r="C1" s="37"/>
      <c r="D1" s="37"/>
      <c r="E1" s="37"/>
      <c r="F1" s="2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3"/>
      <c r="AG1" s="33"/>
    </row>
    <row r="2" ht="44.25" customHeight="1" spans="1:33">
      <c r="A2" s="4" t="s">
        <v>367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4" t="s">
        <v>31</v>
      </c>
      <c r="AG3" s="34"/>
    </row>
    <row r="4" ht="24.75" customHeight="1" spans="1:33">
      <c r="A4" s="6" t="s">
        <v>154</v>
      </c>
      <c r="B4" s="6"/>
      <c r="C4" s="6"/>
      <c r="D4" s="6" t="s">
        <v>175</v>
      </c>
      <c r="E4" s="6" t="s">
        <v>176</v>
      </c>
      <c r="F4" s="6" t="s">
        <v>368</v>
      </c>
      <c r="G4" s="6" t="s">
        <v>289</v>
      </c>
      <c r="H4" s="6" t="s">
        <v>291</v>
      </c>
      <c r="I4" s="6" t="s">
        <v>293</v>
      </c>
      <c r="J4" s="6" t="s">
        <v>369</v>
      </c>
      <c r="K4" s="6" t="s">
        <v>295</v>
      </c>
      <c r="L4" s="6" t="s">
        <v>297</v>
      </c>
      <c r="M4" s="6" t="s">
        <v>299</v>
      </c>
      <c r="N4" s="6" t="s">
        <v>370</v>
      </c>
      <c r="O4" s="6" t="s">
        <v>301</v>
      </c>
      <c r="P4" s="6" t="s">
        <v>303</v>
      </c>
      <c r="Q4" s="6" t="s">
        <v>365</v>
      </c>
      <c r="R4" s="6" t="s">
        <v>366</v>
      </c>
      <c r="S4" s="6" t="s">
        <v>371</v>
      </c>
      <c r="T4" s="6" t="s">
        <v>245</v>
      </c>
      <c r="U4" s="6" t="s">
        <v>247</v>
      </c>
      <c r="V4" s="6" t="s">
        <v>364</v>
      </c>
      <c r="W4" s="6" t="s">
        <v>372</v>
      </c>
      <c r="X4" s="6" t="s">
        <v>373</v>
      </c>
      <c r="Y4" s="6" t="s">
        <v>374</v>
      </c>
      <c r="Z4" s="6" t="s">
        <v>308</v>
      </c>
      <c r="AA4" s="6" t="s">
        <v>249</v>
      </c>
      <c r="AB4" s="6" t="s">
        <v>311</v>
      </c>
      <c r="AC4" s="6" t="s">
        <v>313</v>
      </c>
      <c r="AD4" s="6" t="s">
        <v>251</v>
      </c>
      <c r="AE4" s="6" t="s">
        <v>316</v>
      </c>
      <c r="AF4" s="6" t="s">
        <v>375</v>
      </c>
      <c r="AG4" s="6" t="s">
        <v>318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41"/>
      <c r="C6" s="41"/>
      <c r="D6" s="41"/>
      <c r="E6" s="41" t="s">
        <v>135</v>
      </c>
      <c r="F6" s="42">
        <f>+F7</f>
        <v>9.6</v>
      </c>
      <c r="G6" s="42">
        <f>+G7</f>
        <v>9.6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ht="22.5" customHeight="1" spans="1:33">
      <c r="A7" s="35" t="s">
        <v>165</v>
      </c>
      <c r="B7" s="35"/>
      <c r="C7" s="35"/>
      <c r="D7" s="40">
        <v>509001</v>
      </c>
      <c r="E7" s="40" t="s">
        <v>166</v>
      </c>
      <c r="F7" s="42">
        <f>+F8</f>
        <v>9.6</v>
      </c>
      <c r="G7" s="42">
        <f>+G8</f>
        <v>9.6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ht="22.5" customHeight="1" spans="1:33">
      <c r="A8" s="35" t="s">
        <v>165</v>
      </c>
      <c r="B8" s="35" t="s">
        <v>167</v>
      </c>
      <c r="C8" s="35"/>
      <c r="D8" s="40">
        <v>509001</v>
      </c>
      <c r="E8" s="40" t="s">
        <v>193</v>
      </c>
      <c r="F8" s="42">
        <f>+F9</f>
        <v>9.6</v>
      </c>
      <c r="G8" s="42">
        <f>+G9</f>
        <v>9.6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</row>
    <row r="9" ht="22.5" customHeight="1" spans="1:33">
      <c r="A9" s="35" t="s">
        <v>165</v>
      </c>
      <c r="B9" s="35" t="s">
        <v>167</v>
      </c>
      <c r="C9" s="35" t="s">
        <v>169</v>
      </c>
      <c r="D9" s="40">
        <v>509001</v>
      </c>
      <c r="E9" s="40" t="s">
        <v>170</v>
      </c>
      <c r="F9" s="42">
        <f>+SUM(G9:AG9)</f>
        <v>9.6</v>
      </c>
      <c r="G9" s="42">
        <f>+'9一般公共预算基本支出表（部门预算）'!C18</f>
        <v>9.6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0" sqref="D10"/>
    </sheetView>
  </sheetViews>
  <sheetFormatPr defaultColWidth="9" defaultRowHeight="14.2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37"/>
      <c r="C1" s="37"/>
      <c r="D1" s="37"/>
      <c r="E1" s="37"/>
      <c r="F1" s="37"/>
      <c r="G1" s="33"/>
      <c r="H1" s="33"/>
    </row>
    <row r="2" ht="33.75" customHeight="1" spans="1:8">
      <c r="A2" s="4" t="s">
        <v>376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4" t="s">
        <v>31</v>
      </c>
    </row>
    <row r="4" ht="23.25" customHeight="1" spans="1:8">
      <c r="A4" s="6" t="s">
        <v>377</v>
      </c>
      <c r="B4" s="6" t="s">
        <v>378</v>
      </c>
      <c r="C4" s="6" t="s">
        <v>379</v>
      </c>
      <c r="D4" s="6" t="s">
        <v>380</v>
      </c>
      <c r="E4" s="6" t="s">
        <v>381</v>
      </c>
      <c r="F4" s="6"/>
      <c r="G4" s="6"/>
      <c r="H4" s="6" t="s">
        <v>382</v>
      </c>
    </row>
    <row r="5" ht="25.5" customHeight="1" spans="1:8">
      <c r="A5" s="6"/>
      <c r="B5" s="6"/>
      <c r="C5" s="6"/>
      <c r="D5" s="6"/>
      <c r="E5" s="6" t="s">
        <v>137</v>
      </c>
      <c r="F5" s="6" t="s">
        <v>383</v>
      </c>
      <c r="G5" s="6" t="s">
        <v>384</v>
      </c>
      <c r="H5" s="6"/>
    </row>
    <row r="6" ht="22.5" customHeight="1" spans="1:8">
      <c r="A6" s="38"/>
      <c r="B6" s="38" t="s">
        <v>135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</row>
    <row r="7" ht="22.5" customHeight="1" spans="1:8">
      <c r="A7" s="40">
        <v>509001</v>
      </c>
      <c r="B7" s="40" t="s">
        <v>3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1" sqref="H11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37"/>
      <c r="C1" s="37"/>
      <c r="D1" s="37"/>
      <c r="E1" s="37"/>
      <c r="F1" s="37"/>
      <c r="G1" s="33"/>
      <c r="H1" s="33"/>
    </row>
    <row r="2" ht="39" customHeight="1" spans="1:8">
      <c r="A2" s="4" t="s">
        <v>385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4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386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7.75" customHeight="1" spans="1:8">
      <c r="A6" s="6"/>
      <c r="B6" s="6"/>
      <c r="C6" s="6"/>
      <c r="D6" s="6"/>
      <c r="E6" s="6" t="s">
        <v>197</v>
      </c>
      <c r="F6" s="6" t="s">
        <v>186</v>
      </c>
      <c r="G6" s="6"/>
      <c r="H6" s="6"/>
    </row>
    <row r="7" ht="22.5" customHeight="1" spans="1:8">
      <c r="A7" s="38"/>
      <c r="B7" s="6" t="s">
        <v>135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E18" sqref="E18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3"/>
      <c r="T1" s="33"/>
    </row>
    <row r="2" ht="47.25" customHeight="1" spans="1:20">
      <c r="A2" s="4" t="s">
        <v>387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7"/>
      <c r="S2" s="37"/>
      <c r="T2" s="37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4" t="s">
        <v>31</v>
      </c>
      <c r="T3" s="34"/>
    </row>
    <row r="4" ht="27.7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38"/>
      <c r="B6" s="38"/>
      <c r="C6" s="38"/>
      <c r="D6" s="38"/>
      <c r="E6" s="38" t="s">
        <v>135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I15" sqref="I15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3"/>
      <c r="T1" s="33"/>
    </row>
    <row r="2" ht="47.25" customHeight="1" spans="1:20">
      <c r="A2" s="4" t="s">
        <v>388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4" t="s">
        <v>31</v>
      </c>
      <c r="T3" s="34"/>
    </row>
    <row r="4" ht="29.2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196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197</v>
      </c>
      <c r="I5" s="6" t="s">
        <v>198</v>
      </c>
      <c r="J5" s="6" t="s">
        <v>186</v>
      </c>
      <c r="K5" s="6" t="s">
        <v>135</v>
      </c>
      <c r="L5" s="6" t="s">
        <v>200</v>
      </c>
      <c r="M5" s="6" t="s">
        <v>201</v>
      </c>
      <c r="N5" s="6" t="s">
        <v>188</v>
      </c>
      <c r="O5" s="6" t="s">
        <v>202</v>
      </c>
      <c r="P5" s="6" t="s">
        <v>203</v>
      </c>
      <c r="Q5" s="6" t="s">
        <v>204</v>
      </c>
      <c r="R5" s="6" t="s">
        <v>184</v>
      </c>
      <c r="S5" s="6" t="s">
        <v>187</v>
      </c>
      <c r="T5" s="6" t="s">
        <v>191</v>
      </c>
    </row>
    <row r="6" ht="22.5" customHeight="1" spans="1:20">
      <c r="A6" s="38"/>
      <c r="B6" s="38"/>
      <c r="C6" s="38"/>
      <c r="D6" s="38"/>
      <c r="E6" s="38" t="s">
        <v>135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3" sqref="D13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37"/>
      <c r="C1" s="37"/>
      <c r="D1" s="37"/>
      <c r="E1" s="37"/>
      <c r="F1" s="37"/>
      <c r="G1" s="37"/>
      <c r="H1" s="33"/>
    </row>
    <row r="2" ht="39" customHeight="1" spans="1:8">
      <c r="A2" s="4" t="s">
        <v>389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4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390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3.25" customHeight="1" spans="1:8">
      <c r="A6" s="6"/>
      <c r="B6" s="6"/>
      <c r="C6" s="6"/>
      <c r="D6" s="6"/>
      <c r="E6" s="6" t="s">
        <v>197</v>
      </c>
      <c r="F6" s="6" t="s">
        <v>186</v>
      </c>
      <c r="G6" s="6"/>
      <c r="H6" s="6"/>
    </row>
    <row r="7" ht="22.5" customHeight="1" spans="1:8">
      <c r="A7" s="38"/>
      <c r="B7" s="6" t="s">
        <v>135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4" sqref="E14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37"/>
      <c r="C1" s="37"/>
      <c r="D1" s="37"/>
      <c r="E1" s="37"/>
      <c r="F1" s="37"/>
      <c r="G1" s="37"/>
      <c r="H1" s="33"/>
    </row>
    <row r="2" ht="39" customHeight="1" spans="1:8">
      <c r="A2" s="4" t="s">
        <v>391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4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392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4" customHeight="1" spans="1:8">
      <c r="A6" s="6"/>
      <c r="B6" s="6"/>
      <c r="C6" s="6"/>
      <c r="D6" s="6"/>
      <c r="E6" s="6" t="s">
        <v>197</v>
      </c>
      <c r="F6" s="6" t="s">
        <v>186</v>
      </c>
      <c r="G6" s="6"/>
      <c r="H6" s="6"/>
    </row>
    <row r="7" ht="22.5" customHeight="1" spans="1:8">
      <c r="A7" s="38"/>
      <c r="B7" s="6" t="s">
        <v>135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9" sqref="G9"/>
    </sheetView>
  </sheetViews>
  <sheetFormatPr defaultColWidth="9" defaultRowHeight="14.2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3"/>
      <c r="N1" s="33"/>
    </row>
    <row r="2" ht="45.75" customHeight="1" spans="1:14">
      <c r="A2" s="4" t="s">
        <v>393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4" t="s">
        <v>31</v>
      </c>
      <c r="N3" s="34"/>
    </row>
    <row r="4" ht="26.25" customHeight="1" spans="1:14">
      <c r="A4" s="6" t="s">
        <v>175</v>
      </c>
      <c r="B4" s="6" t="s">
        <v>394</v>
      </c>
      <c r="C4" s="6" t="s">
        <v>395</v>
      </c>
      <c r="D4" s="6"/>
      <c r="E4" s="6"/>
      <c r="F4" s="6"/>
      <c r="G4" s="6"/>
      <c r="H4" s="6"/>
      <c r="I4" s="6"/>
      <c r="J4" s="6"/>
      <c r="K4" s="6"/>
      <c r="L4" s="6"/>
      <c r="M4" s="6" t="s">
        <v>396</v>
      </c>
      <c r="N4" s="6"/>
    </row>
    <row r="5" ht="32.25" customHeight="1" spans="1:14">
      <c r="A5" s="6"/>
      <c r="B5" s="6"/>
      <c r="C5" s="6" t="s">
        <v>397</v>
      </c>
      <c r="D5" s="6" t="s">
        <v>138</v>
      </c>
      <c r="E5" s="6"/>
      <c r="F5" s="6"/>
      <c r="G5" s="6"/>
      <c r="H5" s="6"/>
      <c r="I5" s="6"/>
      <c r="J5" s="6" t="s">
        <v>398</v>
      </c>
      <c r="K5" s="6" t="s">
        <v>140</v>
      </c>
      <c r="L5" s="6" t="s">
        <v>141</v>
      </c>
      <c r="M5" s="6" t="s">
        <v>399</v>
      </c>
      <c r="N5" s="6" t="s">
        <v>400</v>
      </c>
    </row>
    <row r="6" ht="45" customHeight="1" spans="1:14">
      <c r="A6" s="6"/>
      <c r="B6" s="6"/>
      <c r="C6" s="6"/>
      <c r="D6" s="6" t="s">
        <v>401</v>
      </c>
      <c r="E6" s="6" t="s">
        <v>402</v>
      </c>
      <c r="F6" s="6" t="s">
        <v>403</v>
      </c>
      <c r="G6" s="6" t="s">
        <v>404</v>
      </c>
      <c r="H6" s="6" t="s">
        <v>405</v>
      </c>
      <c r="I6" s="6" t="s">
        <v>406</v>
      </c>
      <c r="J6" s="6"/>
      <c r="K6" s="6"/>
      <c r="L6" s="6"/>
      <c r="M6" s="6"/>
      <c r="N6" s="6"/>
    </row>
    <row r="7" ht="22.5" customHeight="1" spans="1:14">
      <c r="A7" s="38"/>
      <c r="B7" s="6" t="s">
        <v>135</v>
      </c>
      <c r="C7" s="39">
        <f>+D7</f>
        <v>24</v>
      </c>
      <c r="D7" s="39">
        <f>+D8</f>
        <v>24</v>
      </c>
      <c r="E7" s="39">
        <f>+E8</f>
        <v>24</v>
      </c>
      <c r="F7" s="39"/>
      <c r="G7" s="39"/>
      <c r="H7" s="39"/>
      <c r="I7" s="39"/>
      <c r="J7" s="39"/>
      <c r="K7" s="39"/>
      <c r="L7" s="39"/>
      <c r="M7" s="39">
        <f>+M8</f>
        <v>24</v>
      </c>
      <c r="N7" s="39"/>
    </row>
    <row r="8" ht="22.5" customHeight="1" spans="1:14">
      <c r="A8" s="40">
        <v>509001</v>
      </c>
      <c r="B8" s="40" t="s">
        <v>3</v>
      </c>
      <c r="C8" s="39">
        <f>+D8</f>
        <v>24</v>
      </c>
      <c r="D8" s="39">
        <f>+E8</f>
        <v>24</v>
      </c>
      <c r="E8" s="39">
        <v>24</v>
      </c>
      <c r="F8" s="39"/>
      <c r="G8" s="39"/>
      <c r="H8" s="39"/>
      <c r="I8" s="39"/>
      <c r="J8" s="39"/>
      <c r="K8" s="39"/>
      <c r="L8" s="39"/>
      <c r="M8" s="39">
        <v>24</v>
      </c>
      <c r="N8" s="3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H11" sqref="H11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3"/>
    </row>
    <row r="2" ht="38.25" customHeight="1" spans="1:13">
      <c r="A2" s="2"/>
      <c r="B2" s="2"/>
      <c r="C2" s="23" t="s">
        <v>407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34" t="s">
        <v>31</v>
      </c>
      <c r="M3" s="34"/>
    </row>
    <row r="4" ht="33.75" customHeight="1" spans="1:13">
      <c r="A4" s="6" t="s">
        <v>175</v>
      </c>
      <c r="B4" s="6" t="s">
        <v>408</v>
      </c>
      <c r="C4" s="6" t="s">
        <v>409</v>
      </c>
      <c r="D4" s="6" t="s">
        <v>410</v>
      </c>
      <c r="E4" s="6" t="s">
        <v>411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412</v>
      </c>
      <c r="F5" s="6" t="s">
        <v>413</v>
      </c>
      <c r="G5" s="6" t="s">
        <v>414</v>
      </c>
      <c r="H5" s="6" t="s">
        <v>415</v>
      </c>
      <c r="I5" s="6" t="s">
        <v>416</v>
      </c>
      <c r="J5" s="6" t="s">
        <v>417</v>
      </c>
      <c r="K5" s="6" t="s">
        <v>418</v>
      </c>
      <c r="L5" s="6" t="s">
        <v>419</v>
      </c>
      <c r="M5" s="6" t="s">
        <v>420</v>
      </c>
    </row>
    <row r="6" ht="28.5" customHeight="1" spans="1:13">
      <c r="A6" s="24" t="s">
        <v>421</v>
      </c>
      <c r="B6" s="25" t="s">
        <v>3</v>
      </c>
      <c r="C6" s="26" t="s">
        <v>422</v>
      </c>
      <c r="D6" s="27"/>
      <c r="E6" s="27"/>
      <c r="F6" s="27"/>
      <c r="G6" s="27"/>
      <c r="H6" s="27"/>
      <c r="I6" s="27"/>
      <c r="J6" s="27"/>
      <c r="K6" s="27"/>
      <c r="L6" s="27"/>
      <c r="M6" s="35"/>
    </row>
    <row r="7" s="22" customFormat="1" ht="28.5" customHeight="1" spans="1:13">
      <c r="A7" s="28" t="s">
        <v>421</v>
      </c>
      <c r="B7" s="28" t="s">
        <v>172</v>
      </c>
      <c r="C7" s="28" t="s">
        <v>423</v>
      </c>
      <c r="D7" s="28" t="s">
        <v>172</v>
      </c>
      <c r="E7" s="29" t="s">
        <v>424</v>
      </c>
      <c r="F7" s="30" t="s">
        <v>425</v>
      </c>
      <c r="G7" s="30" t="s">
        <v>172</v>
      </c>
      <c r="H7" s="30" t="s">
        <v>426</v>
      </c>
      <c r="I7" s="30" t="s">
        <v>427</v>
      </c>
      <c r="J7" s="30" t="s">
        <v>172</v>
      </c>
      <c r="K7" s="30" t="s">
        <v>428</v>
      </c>
      <c r="L7" s="30" t="s">
        <v>429</v>
      </c>
      <c r="M7" s="35"/>
    </row>
    <row r="8" s="22" customFormat="1" ht="28.5" customHeight="1" spans="1:13">
      <c r="A8" s="31"/>
      <c r="B8" s="31"/>
      <c r="C8" s="31"/>
      <c r="D8" s="31"/>
      <c r="E8" s="29"/>
      <c r="F8" s="30" t="s">
        <v>430</v>
      </c>
      <c r="G8" s="30" t="s">
        <v>172</v>
      </c>
      <c r="H8" s="30" t="s">
        <v>426</v>
      </c>
      <c r="I8" s="30" t="s">
        <v>431</v>
      </c>
      <c r="J8" s="30" t="s">
        <v>172</v>
      </c>
      <c r="K8" s="30" t="s">
        <v>428</v>
      </c>
      <c r="L8" s="30" t="s">
        <v>429</v>
      </c>
      <c r="M8" s="35"/>
    </row>
    <row r="9" s="22" customFormat="1" ht="28.5" customHeight="1" spans="1:13">
      <c r="A9" s="31"/>
      <c r="B9" s="31"/>
      <c r="C9" s="31"/>
      <c r="D9" s="31"/>
      <c r="E9" s="29"/>
      <c r="F9" s="30" t="s">
        <v>432</v>
      </c>
      <c r="G9" s="30" t="s">
        <v>172</v>
      </c>
      <c r="H9" s="30" t="s">
        <v>426</v>
      </c>
      <c r="I9" s="30" t="s">
        <v>433</v>
      </c>
      <c r="J9" s="30" t="s">
        <v>172</v>
      </c>
      <c r="K9" s="30" t="s">
        <v>428</v>
      </c>
      <c r="L9" s="30" t="s">
        <v>429</v>
      </c>
      <c r="M9" s="35"/>
    </row>
    <row r="10" ht="28.5" customHeight="1" spans="1:13">
      <c r="A10" s="31"/>
      <c r="B10" s="31"/>
      <c r="C10" s="31"/>
      <c r="D10" s="31"/>
      <c r="E10" s="29" t="s">
        <v>434</v>
      </c>
      <c r="F10" s="30" t="s">
        <v>435</v>
      </c>
      <c r="G10" s="30" t="s">
        <v>172</v>
      </c>
      <c r="H10" s="30" t="s">
        <v>426</v>
      </c>
      <c r="I10" s="30" t="s">
        <v>436</v>
      </c>
      <c r="J10" s="30" t="s">
        <v>172</v>
      </c>
      <c r="K10" s="30" t="s">
        <v>428</v>
      </c>
      <c r="L10" s="30" t="s">
        <v>429</v>
      </c>
      <c r="M10" s="35"/>
    </row>
    <row r="11" ht="28.5" customHeight="1" spans="1:13">
      <c r="A11" s="31"/>
      <c r="B11" s="31"/>
      <c r="C11" s="31"/>
      <c r="D11" s="31"/>
      <c r="E11" s="29"/>
      <c r="F11" s="30" t="s">
        <v>437</v>
      </c>
      <c r="G11" s="30" t="s">
        <v>172</v>
      </c>
      <c r="H11" s="30" t="s">
        <v>426</v>
      </c>
      <c r="I11" s="30" t="s">
        <v>438</v>
      </c>
      <c r="J11" s="30" t="s">
        <v>172</v>
      </c>
      <c r="K11" s="30" t="s">
        <v>428</v>
      </c>
      <c r="L11" s="30" t="s">
        <v>429</v>
      </c>
      <c r="M11" s="35"/>
    </row>
    <row r="12" ht="28.5" customHeight="1" spans="1:13">
      <c r="A12" s="31"/>
      <c r="B12" s="31"/>
      <c r="C12" s="31"/>
      <c r="D12" s="31"/>
      <c r="E12" s="29"/>
      <c r="F12" s="30" t="s">
        <v>439</v>
      </c>
      <c r="G12" s="30" t="s">
        <v>172</v>
      </c>
      <c r="H12" s="30" t="s">
        <v>426</v>
      </c>
      <c r="I12" s="30" t="s">
        <v>440</v>
      </c>
      <c r="J12" s="30" t="s">
        <v>172</v>
      </c>
      <c r="K12" s="30" t="s">
        <v>428</v>
      </c>
      <c r="L12" s="30" t="s">
        <v>429</v>
      </c>
      <c r="M12" s="35"/>
    </row>
    <row r="13" ht="28.5" customHeight="1" spans="1:13">
      <c r="A13" s="31"/>
      <c r="B13" s="31"/>
      <c r="C13" s="31"/>
      <c r="D13" s="31"/>
      <c r="E13" s="29"/>
      <c r="F13" s="30" t="s">
        <v>441</v>
      </c>
      <c r="G13" s="30" t="s">
        <v>172</v>
      </c>
      <c r="H13" s="30" t="s">
        <v>442</v>
      </c>
      <c r="I13" s="30" t="s">
        <v>443</v>
      </c>
      <c r="J13" s="30" t="s">
        <v>172</v>
      </c>
      <c r="K13" s="36" t="s">
        <v>444</v>
      </c>
      <c r="L13" s="30" t="s">
        <v>429</v>
      </c>
      <c r="M13" s="35"/>
    </row>
    <row r="14" ht="28.5" customHeight="1" spans="1:13">
      <c r="A14" s="31"/>
      <c r="B14" s="31"/>
      <c r="C14" s="31"/>
      <c r="D14" s="31"/>
      <c r="E14" s="29"/>
      <c r="F14" s="30" t="s">
        <v>445</v>
      </c>
      <c r="G14" s="30" t="s">
        <v>172</v>
      </c>
      <c r="H14" s="30" t="s">
        <v>442</v>
      </c>
      <c r="I14" s="30" t="s">
        <v>443</v>
      </c>
      <c r="J14" s="30" t="s">
        <v>172</v>
      </c>
      <c r="K14" s="30" t="s">
        <v>446</v>
      </c>
      <c r="L14" s="30" t="s">
        <v>429</v>
      </c>
      <c r="M14" s="35"/>
    </row>
    <row r="15" ht="28.5" customHeight="1" spans="1:13">
      <c r="A15" s="31"/>
      <c r="B15" s="31"/>
      <c r="C15" s="31"/>
      <c r="D15" s="31"/>
      <c r="E15" s="29"/>
      <c r="F15" s="30" t="s">
        <v>447</v>
      </c>
      <c r="G15" s="30" t="s">
        <v>172</v>
      </c>
      <c r="H15" s="30" t="s">
        <v>442</v>
      </c>
      <c r="I15" s="30" t="s">
        <v>443</v>
      </c>
      <c r="J15" s="30" t="s">
        <v>172</v>
      </c>
      <c r="K15" s="30" t="s">
        <v>446</v>
      </c>
      <c r="L15" s="30" t="s">
        <v>429</v>
      </c>
      <c r="M15" s="35"/>
    </row>
    <row r="16" ht="28.5" customHeight="1" spans="1:13">
      <c r="A16" s="32"/>
      <c r="B16" s="32"/>
      <c r="C16" s="32"/>
      <c r="D16" s="32"/>
      <c r="E16" s="29" t="s">
        <v>448</v>
      </c>
      <c r="F16" s="30" t="s">
        <v>449</v>
      </c>
      <c r="G16" s="30" t="s">
        <v>172</v>
      </c>
      <c r="H16" s="30" t="s">
        <v>450</v>
      </c>
      <c r="I16" s="30" t="s">
        <v>451</v>
      </c>
      <c r="J16" s="30" t="s">
        <v>172</v>
      </c>
      <c r="K16" s="30" t="s">
        <v>452</v>
      </c>
      <c r="L16" s="30" t="s">
        <v>429</v>
      </c>
      <c r="M16" s="35"/>
    </row>
    <row r="17" ht="28.5" customHeight="1" spans="1:13">
      <c r="A17" s="28" t="s">
        <v>421</v>
      </c>
      <c r="B17" s="28" t="s">
        <v>453</v>
      </c>
      <c r="C17" s="28" t="s">
        <v>423</v>
      </c>
      <c r="D17" s="28" t="s">
        <v>453</v>
      </c>
      <c r="E17" s="29" t="s">
        <v>424</v>
      </c>
      <c r="F17" s="30" t="s">
        <v>425</v>
      </c>
      <c r="G17" s="30" t="s">
        <v>453</v>
      </c>
      <c r="H17" s="30" t="s">
        <v>426</v>
      </c>
      <c r="I17" s="30" t="s">
        <v>427</v>
      </c>
      <c r="J17" s="30" t="s">
        <v>453</v>
      </c>
      <c r="K17" s="30" t="s">
        <v>428</v>
      </c>
      <c r="L17" s="30" t="s">
        <v>429</v>
      </c>
      <c r="M17" s="35"/>
    </row>
    <row r="18" ht="28.5" customHeight="1" spans="1:13">
      <c r="A18" s="31"/>
      <c r="B18" s="31"/>
      <c r="C18" s="31"/>
      <c r="D18" s="31"/>
      <c r="E18" s="29"/>
      <c r="F18" s="30" t="s">
        <v>430</v>
      </c>
      <c r="G18" s="30" t="s">
        <v>453</v>
      </c>
      <c r="H18" s="30" t="s">
        <v>426</v>
      </c>
      <c r="I18" s="30" t="s">
        <v>431</v>
      </c>
      <c r="J18" s="30" t="s">
        <v>453</v>
      </c>
      <c r="K18" s="30" t="s">
        <v>428</v>
      </c>
      <c r="L18" s="30" t="s">
        <v>429</v>
      </c>
      <c r="M18" s="35"/>
    </row>
    <row r="19" ht="28.5" customHeight="1" spans="1:13">
      <c r="A19" s="31"/>
      <c r="B19" s="31"/>
      <c r="C19" s="31"/>
      <c r="D19" s="31"/>
      <c r="E19" s="29"/>
      <c r="F19" s="30" t="s">
        <v>432</v>
      </c>
      <c r="G19" s="30" t="s">
        <v>453</v>
      </c>
      <c r="H19" s="30" t="s">
        <v>426</v>
      </c>
      <c r="I19" s="30" t="s">
        <v>433</v>
      </c>
      <c r="J19" s="30" t="s">
        <v>453</v>
      </c>
      <c r="K19" s="30" t="s">
        <v>428</v>
      </c>
      <c r="L19" s="30" t="s">
        <v>429</v>
      </c>
      <c r="M19" s="35"/>
    </row>
    <row r="20" ht="28.5" customHeight="1" spans="1:13">
      <c r="A20" s="31"/>
      <c r="B20" s="31"/>
      <c r="C20" s="31"/>
      <c r="D20" s="31"/>
      <c r="E20" s="29" t="s">
        <v>434</v>
      </c>
      <c r="F20" s="30" t="s">
        <v>435</v>
      </c>
      <c r="G20" s="30" t="s">
        <v>453</v>
      </c>
      <c r="H20" s="30" t="s">
        <v>426</v>
      </c>
      <c r="I20" s="30" t="s">
        <v>436</v>
      </c>
      <c r="J20" s="30" t="s">
        <v>453</v>
      </c>
      <c r="K20" s="30" t="s">
        <v>428</v>
      </c>
      <c r="L20" s="30" t="s">
        <v>429</v>
      </c>
      <c r="M20" s="35"/>
    </row>
    <row r="21" ht="28.5" customHeight="1" spans="1:13">
      <c r="A21" s="31"/>
      <c r="B21" s="31"/>
      <c r="C21" s="31"/>
      <c r="D21" s="31"/>
      <c r="E21" s="29"/>
      <c r="F21" s="30" t="s">
        <v>437</v>
      </c>
      <c r="G21" s="30" t="s">
        <v>453</v>
      </c>
      <c r="H21" s="30" t="s">
        <v>426</v>
      </c>
      <c r="I21" s="30" t="s">
        <v>438</v>
      </c>
      <c r="J21" s="30" t="s">
        <v>453</v>
      </c>
      <c r="K21" s="30" t="s">
        <v>428</v>
      </c>
      <c r="L21" s="30" t="s">
        <v>429</v>
      </c>
      <c r="M21" s="35"/>
    </row>
    <row r="22" ht="28.5" customHeight="1" spans="1:13">
      <c r="A22" s="31"/>
      <c r="B22" s="31"/>
      <c r="C22" s="31"/>
      <c r="D22" s="31"/>
      <c r="E22" s="29"/>
      <c r="F22" s="30" t="s">
        <v>439</v>
      </c>
      <c r="G22" s="30" t="s">
        <v>453</v>
      </c>
      <c r="H22" s="30" t="s">
        <v>426</v>
      </c>
      <c r="I22" s="30" t="s">
        <v>440</v>
      </c>
      <c r="J22" s="30" t="s">
        <v>453</v>
      </c>
      <c r="K22" s="30" t="s">
        <v>428</v>
      </c>
      <c r="L22" s="30" t="s">
        <v>429</v>
      </c>
      <c r="M22" s="35"/>
    </row>
    <row r="23" ht="28.5" customHeight="1" spans="1:13">
      <c r="A23" s="31"/>
      <c r="B23" s="31"/>
      <c r="C23" s="31"/>
      <c r="D23" s="31"/>
      <c r="E23" s="29"/>
      <c r="F23" s="30" t="s">
        <v>441</v>
      </c>
      <c r="G23" s="30" t="s">
        <v>453</v>
      </c>
      <c r="H23" s="30" t="s">
        <v>442</v>
      </c>
      <c r="I23" s="30" t="s">
        <v>443</v>
      </c>
      <c r="J23" s="30" t="s">
        <v>453</v>
      </c>
      <c r="K23" s="36" t="s">
        <v>444</v>
      </c>
      <c r="L23" s="30" t="s">
        <v>429</v>
      </c>
      <c r="M23" s="35"/>
    </row>
    <row r="24" ht="28.5" customHeight="1" spans="1:13">
      <c r="A24" s="31"/>
      <c r="B24" s="31"/>
      <c r="C24" s="31"/>
      <c r="D24" s="31"/>
      <c r="E24" s="29"/>
      <c r="F24" s="30" t="s">
        <v>445</v>
      </c>
      <c r="G24" s="30" t="s">
        <v>453</v>
      </c>
      <c r="H24" s="30" t="s">
        <v>442</v>
      </c>
      <c r="I24" s="30" t="s">
        <v>443</v>
      </c>
      <c r="J24" s="30" t="s">
        <v>453</v>
      </c>
      <c r="K24" s="36" t="s">
        <v>444</v>
      </c>
      <c r="L24" s="30" t="s">
        <v>429</v>
      </c>
      <c r="M24" s="35"/>
    </row>
    <row r="25" ht="28.5" customHeight="1" spans="1:13">
      <c r="A25" s="31"/>
      <c r="B25" s="31"/>
      <c r="C25" s="31"/>
      <c r="D25" s="31"/>
      <c r="E25" s="29"/>
      <c r="F25" s="30" t="s">
        <v>447</v>
      </c>
      <c r="G25" s="30" t="s">
        <v>453</v>
      </c>
      <c r="H25" s="30" t="s">
        <v>442</v>
      </c>
      <c r="I25" s="30" t="s">
        <v>443</v>
      </c>
      <c r="J25" s="30" t="s">
        <v>453</v>
      </c>
      <c r="K25" s="36" t="s">
        <v>444</v>
      </c>
      <c r="L25" s="30" t="s">
        <v>429</v>
      </c>
      <c r="M25" s="35"/>
    </row>
    <row r="26" ht="19.5" spans="1:13">
      <c r="A26" s="32"/>
      <c r="B26" s="32"/>
      <c r="C26" s="32"/>
      <c r="D26" s="32"/>
      <c r="E26" s="29" t="s">
        <v>448</v>
      </c>
      <c r="F26" s="30" t="s">
        <v>449</v>
      </c>
      <c r="G26" s="30" t="s">
        <v>453</v>
      </c>
      <c r="H26" s="30" t="s">
        <v>450</v>
      </c>
      <c r="I26" s="30" t="s">
        <v>451</v>
      </c>
      <c r="J26" s="30" t="s">
        <v>453</v>
      </c>
      <c r="K26" s="30" t="s">
        <v>454</v>
      </c>
      <c r="L26" s="30" t="s">
        <v>429</v>
      </c>
      <c r="M26" s="35"/>
    </row>
  </sheetData>
  <mergeCells count="20">
    <mergeCell ref="C2:M2"/>
    <mergeCell ref="A3:K3"/>
    <mergeCell ref="L3:M3"/>
    <mergeCell ref="E4:M4"/>
    <mergeCell ref="A4:A5"/>
    <mergeCell ref="A7:A16"/>
    <mergeCell ref="A17:A26"/>
    <mergeCell ref="B4:B5"/>
    <mergeCell ref="B7:B16"/>
    <mergeCell ref="B17:B26"/>
    <mergeCell ref="C4:C5"/>
    <mergeCell ref="C7:C16"/>
    <mergeCell ref="C17:C26"/>
    <mergeCell ref="D4:D5"/>
    <mergeCell ref="D7:D16"/>
    <mergeCell ref="D17:D26"/>
    <mergeCell ref="E7:E9"/>
    <mergeCell ref="E10:E15"/>
    <mergeCell ref="E17:E19"/>
    <mergeCell ref="E20:E2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J7" sqref="J7:J10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8"/>
    </row>
    <row r="2" ht="42" customHeight="1" spans="1:18">
      <c r="A2" s="4" t="s">
        <v>455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9" t="s">
        <v>31</v>
      </c>
      <c r="R3" s="19"/>
    </row>
    <row r="4" ht="21.75" customHeight="1" spans="1:18">
      <c r="A4" s="6" t="s">
        <v>377</v>
      </c>
      <c r="B4" s="6" t="s">
        <v>378</v>
      </c>
      <c r="C4" s="6" t="s">
        <v>456</v>
      </c>
      <c r="D4" s="6"/>
      <c r="E4" s="6"/>
      <c r="F4" s="6"/>
      <c r="G4" s="6"/>
      <c r="H4" s="6"/>
      <c r="I4" s="6"/>
      <c r="J4" s="6" t="s">
        <v>457</v>
      </c>
      <c r="K4" s="6" t="s">
        <v>458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409</v>
      </c>
      <c r="D5" s="6" t="s">
        <v>459</v>
      </c>
      <c r="E5" s="6"/>
      <c r="F5" s="6"/>
      <c r="G5" s="6"/>
      <c r="H5" s="6" t="s">
        <v>460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461</v>
      </c>
      <c r="F6" s="6" t="s">
        <v>142</v>
      </c>
      <c r="G6" s="6" t="s">
        <v>462</v>
      </c>
      <c r="H6" s="6" t="s">
        <v>157</v>
      </c>
      <c r="I6" s="6" t="s">
        <v>158</v>
      </c>
      <c r="J6" s="6"/>
      <c r="K6" s="6" t="s">
        <v>412</v>
      </c>
      <c r="L6" s="6" t="s">
        <v>413</v>
      </c>
      <c r="M6" s="6" t="s">
        <v>414</v>
      </c>
      <c r="N6" s="6" t="s">
        <v>419</v>
      </c>
      <c r="O6" s="6" t="s">
        <v>415</v>
      </c>
      <c r="P6" s="6" t="s">
        <v>463</v>
      </c>
      <c r="Q6" s="6" t="s">
        <v>464</v>
      </c>
      <c r="R6" s="6" t="s">
        <v>420</v>
      </c>
    </row>
    <row r="7" s="1" customFormat="1" ht="30.75" customHeight="1" spans="1:18">
      <c r="A7" s="7" t="s">
        <v>421</v>
      </c>
      <c r="B7" s="8" t="s">
        <v>3</v>
      </c>
      <c r="C7" s="9">
        <f>+D7</f>
        <v>306.59</v>
      </c>
      <c r="D7" s="9">
        <f>+H7+I7</f>
        <v>306.59</v>
      </c>
      <c r="E7" s="7"/>
      <c r="F7" s="7"/>
      <c r="G7" s="7"/>
      <c r="H7" s="9">
        <f>+'1收支总表'!F6</f>
        <v>282.59</v>
      </c>
      <c r="I7" s="7" t="s">
        <v>422</v>
      </c>
      <c r="J7" s="8" t="s">
        <v>465</v>
      </c>
      <c r="K7" s="8" t="s">
        <v>434</v>
      </c>
      <c r="L7" s="17" t="s">
        <v>466</v>
      </c>
      <c r="M7" s="17" t="s">
        <v>467</v>
      </c>
      <c r="N7" s="17" t="s">
        <v>429</v>
      </c>
      <c r="O7" s="17" t="s">
        <v>468</v>
      </c>
      <c r="P7" s="17" t="s">
        <v>452</v>
      </c>
      <c r="Q7" s="20" t="s">
        <v>469</v>
      </c>
      <c r="R7" s="16"/>
    </row>
    <row r="8" s="1" customFormat="1" ht="30.75" customHeight="1" spans="1:18">
      <c r="A8" s="10"/>
      <c r="B8" s="11"/>
      <c r="C8" s="12"/>
      <c r="D8" s="12"/>
      <c r="E8" s="10"/>
      <c r="F8" s="10"/>
      <c r="G8" s="10"/>
      <c r="H8" s="12"/>
      <c r="I8" s="10"/>
      <c r="J8" s="11"/>
      <c r="K8" s="14"/>
      <c r="L8" s="17" t="s">
        <v>470</v>
      </c>
      <c r="M8" s="17" t="s">
        <v>471</v>
      </c>
      <c r="N8" s="17" t="s">
        <v>429</v>
      </c>
      <c r="O8" s="17" t="s">
        <v>468</v>
      </c>
      <c r="P8" s="17" t="s">
        <v>452</v>
      </c>
      <c r="Q8" s="20" t="s">
        <v>472</v>
      </c>
      <c r="R8" s="16"/>
    </row>
    <row r="9" s="1" customFormat="1" ht="30.75" customHeight="1" spans="1:18">
      <c r="A9" s="10"/>
      <c r="B9" s="11"/>
      <c r="C9" s="12"/>
      <c r="D9" s="12"/>
      <c r="E9" s="10"/>
      <c r="F9" s="10"/>
      <c r="G9" s="10"/>
      <c r="H9" s="12"/>
      <c r="I9" s="10"/>
      <c r="J9" s="11"/>
      <c r="K9" s="8" t="s">
        <v>424</v>
      </c>
      <c r="L9" s="17" t="s">
        <v>473</v>
      </c>
      <c r="M9" s="17" t="s">
        <v>474</v>
      </c>
      <c r="N9" s="17" t="s">
        <v>429</v>
      </c>
      <c r="O9" s="17" t="s">
        <v>468</v>
      </c>
      <c r="P9" s="17" t="s">
        <v>452</v>
      </c>
      <c r="Q9" s="20" t="s">
        <v>469</v>
      </c>
      <c r="R9" s="16"/>
    </row>
    <row r="10" s="1" customFormat="1" ht="30.75" customHeight="1" spans="1:18">
      <c r="A10" s="13"/>
      <c r="B10" s="14"/>
      <c r="C10" s="15"/>
      <c r="D10" s="15"/>
      <c r="E10" s="13"/>
      <c r="F10" s="13"/>
      <c r="G10" s="13"/>
      <c r="H10" s="15"/>
      <c r="I10" s="13"/>
      <c r="J10" s="14"/>
      <c r="K10" s="14"/>
      <c r="L10" s="17" t="s">
        <v>475</v>
      </c>
      <c r="M10" s="17" t="s">
        <v>476</v>
      </c>
      <c r="N10" s="17" t="s">
        <v>429</v>
      </c>
      <c r="O10" s="17" t="s">
        <v>477</v>
      </c>
      <c r="P10" s="17" t="s">
        <v>452</v>
      </c>
      <c r="Q10" s="17" t="s">
        <v>478</v>
      </c>
      <c r="R10" s="16"/>
    </row>
    <row r="11" ht="30.75" customHeight="1" spans="1:18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1"/>
      <c r="R11" s="16"/>
    </row>
    <row r="12" ht="30.75" customHeight="1" spans="1:18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1"/>
      <c r="R12" s="16"/>
    </row>
    <row r="13" ht="30.75" customHeight="1" spans="1:18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1"/>
      <c r="R13" s="16"/>
    </row>
    <row r="14" ht="30.75" customHeight="1" spans="1:18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1"/>
      <c r="R14" s="16"/>
    </row>
    <row r="15" ht="30.75" customHeight="1" spans="1:18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1"/>
      <c r="R15" s="16"/>
    </row>
    <row r="16" ht="30.75" customHeight="1" spans="1:18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1"/>
      <c r="R16" s="16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file:///C:\Users\Administrator\Documents\WPS%20Cloud%20Files\.365742769\cachedata\0F9EACE055804BB3AD69DC1AAF1AACC0\单位指标查询表(6).xlsx" FileId="259194790611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2023-09-26T10:03:00Z</dcterms:created>
  <dcterms:modified xsi:type="dcterms:W3CDTF">2024-08-30T02:44:04Z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0872A6C7F61847B88AE436697EA2E97C_13</vt:lpwstr>
  </property>
</Properties>
</file>